
<file path=[Content_Types].xml><?xml version="1.0" encoding="utf-8"?>
<Types xmlns="http://schemas.openxmlformats.org/package/2006/content-types">
  <Override PartName="/customXml/itemProps3.xml" ContentType="application/vnd.openxmlformats-officedocument.customXmlProperties+xml"/>
  <Override PartName="/xl/worksheets/sheet9.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drawings/drawing8.xml" ContentType="application/vnd.openxmlformats-officedocument.drawing+xml"/>
  <Override PartName="/customXml/itemProps1.xml" ContentType="application/vnd.openxmlformats-officedocument.customXmlProperties+xml"/>
  <Override PartName="/xl/worksheets/sheet7.xml" ContentType="application/vnd.openxmlformats-officedocument.spreadsheetml.worksheet+xml"/>
  <Override PartName="/xl/worksheets/sheet11.xml" ContentType="application/vnd.openxmlformats-officedocument.spreadsheetml.worksheet+xml"/>
  <Override PartName="/xl/drawings/drawing4.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xl/sharedStrings.xml" ContentType="application/vnd.openxmlformats-officedocument.spreadsheetml.sharedStrings+xml"/>
  <Override PartName="/xl/drawings/drawing10.xml" ContentType="application/vnd.openxmlformats-officedocument.drawing+xml"/>
  <Override PartName="/docProps/core.xml" ContentType="application/vnd.openxmlformats-package.core-properties+xml"/>
  <Override PartName="/customXml/itemProps4.xml" ContentType="application/vnd.openxmlformats-officedocument.customXmlProperties+xml"/>
  <Default Extension="bin" ContentType="application/vnd.openxmlformats-officedocument.spreadsheetml.printerSettings"/>
  <Override PartName="/xl/drawings/drawing9.xml" ContentType="application/vnd.openxmlformats-officedocument.drawing+xml"/>
  <Override PartName="/customXml/itemProps2.xml" ContentType="application/vnd.openxmlformats-officedocument.customXmlProperties+xml"/>
  <Override PartName="/xl/worksheets/sheet14.xml" ContentType="application/vnd.openxmlformats-officedocument.spreadsheetml.worksheet+xml"/>
  <Override PartName="/xl/drawings/drawing7.xml" ContentType="application/vnd.openxmlformats-officedocument.drawing+xml"/>
  <Override PartName="/xl/worksheets/sheet6.xml" ContentType="application/vnd.openxmlformats-officedocument.spreadsheetml.worksheet+xml"/>
  <Override PartName="/xl/worksheets/sheet8.xml" ContentType="application/vnd.openxmlformats-officedocument.spreadsheetml.worksheet+xml"/>
  <Override PartName="/xl/worksheets/sheet12.xml" ContentType="application/vnd.openxmlformats-officedocument.spreadsheetml.worksheet+xml"/>
  <Override PartName="/xl/drawings/drawing5.xml" ContentType="application/vnd.openxmlformats-officedocument.drawin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5" yWindow="5085" windowWidth="19320" windowHeight="5130" tabRatio="811"/>
  </bookViews>
  <sheets>
    <sheet name="Title sheet" sheetId="7" r:id="rId1"/>
    <sheet name="Index" sheetId="14" r:id="rId2"/>
    <sheet name="About this Report" sheetId="18" r:id="rId3"/>
    <sheet name="Introduction" sheetId="1" r:id="rId4"/>
    <sheet name="Economic" sheetId="15" r:id="rId5"/>
    <sheet name="Environment (Manufacturing)" sheetId="20" r:id="rId6"/>
    <sheet name="Environment (Other workshops)" sheetId="19" r:id="rId7"/>
    <sheet name="Environment (Other Indicators)" sheetId="13" r:id="rId8"/>
    <sheet name="Product Responsibility" sheetId="8" r:id="rId9"/>
    <sheet name="Labour Practices" sheetId="12" r:id="rId10"/>
    <sheet name="Human Rights" sheetId="11" r:id="rId11"/>
    <sheet name="Society" sheetId="10" r:id="rId12"/>
    <sheet name="Navigation" sheetId="21" r:id="rId13"/>
    <sheet name="Environment Value Chain Risks" sheetId="22" r:id="rId14"/>
  </sheets>
  <definedNames>
    <definedName name="About">'About this Report'!$A$1</definedName>
    <definedName name="Add_Enviro">'Environment (Other Indicators)'!$A$25</definedName>
    <definedName name="C_EN29">'Environment (Other Indicators)'!$A$16</definedName>
    <definedName name="C_EN6">'Environment (Other Indicators)'!$A$6</definedName>
    <definedName name="Case_Studies">'Product Responsibility'!$C$16</definedName>
    <definedName name="Cons_top">'Environment (Other Indicators)'!#REF!</definedName>
    <definedName name="Consolidated_data">'Environment (Other Indicators)'!$E$1</definedName>
    <definedName name="Eco">Economic!$A$2</definedName>
    <definedName name="EN_22">'Environment (Other Indicators)'!#REF!</definedName>
    <definedName name="EN_29_Employees">'Environment (Other Indicators)'!$A$16</definedName>
    <definedName name="EN_6">'Environment (Other Indicators)'!#REF!</definedName>
    <definedName name="EN16_m_norm">'Environment (Manufacturing)'!#REF!</definedName>
    <definedName name="EN16c">'Environment (Other Indicators)'!#REF!</definedName>
    <definedName name="EN16m">'Environment (Manufacturing)'!#REF!</definedName>
    <definedName name="EN16s">'Environment (Other workshops)'!$A$49</definedName>
    <definedName name="EN17m">'Environment (Manufacturing)'!$A$82</definedName>
    <definedName name="EN18_c_Comments">'Environment (Other Indicators)'!#REF!</definedName>
    <definedName name="EN1c">'Environment (Other Indicators)'!#REF!</definedName>
    <definedName name="EN1m">'Environment (Manufacturing)'!$A$13</definedName>
    <definedName name="EN1s">'Environment (Other workshops)'!$A$10</definedName>
    <definedName name="EN26_c_comments">'Environment (Other Indicators)'!#REF!</definedName>
    <definedName name="EN27_c_comments">'Environment (Other Indicators)'!#REF!</definedName>
    <definedName name="EN29c">'Environment (Other Indicators)'!#REF!</definedName>
    <definedName name="EN29c_Employees">'Environment (Other Indicators)'!$B$16</definedName>
    <definedName name="EN29m">'Environment (Manufacturing)'!$A$100</definedName>
    <definedName name="EN29s">'Environment (Other workshops)'!#REF!</definedName>
    <definedName name="EN3c">'Environment (Other Indicators)'!#REF!</definedName>
    <definedName name="EN3m">'Environment (Manufacturing)'!$A$18</definedName>
    <definedName name="EN3s">'Environment (Other workshops)'!$A$16</definedName>
    <definedName name="EN4c">'Environment (Other Indicators)'!#REF!</definedName>
    <definedName name="EN4m">'Environment (Manufacturing)'!$A$31</definedName>
    <definedName name="EN4s">'Environment (Other workshops)'!$A$30</definedName>
    <definedName name="EN6_c_comments">'Environment (Other Indicators)'!#REF!</definedName>
    <definedName name="EN6_m_comments">'Environment (Other Indicators)'!#REF!</definedName>
    <definedName name="EN8c">'Environment (Other Indicators)'!#REF!</definedName>
    <definedName name="EN8m">'Environment (Manufacturing)'!$A$61</definedName>
    <definedName name="EN8s">'Environment (Other workshops)'!$A$40</definedName>
    <definedName name="Energy_Efficiency_m">'Environment (Manufacturing)'!$B$45</definedName>
    <definedName name="Gov_comm">Introduction!$B$44</definedName>
    <definedName name="Governance">Introduction!$A$44</definedName>
    <definedName name="GRI_Index">Index!$B$2</definedName>
    <definedName name="HR1_Invest_practices">'Human Rights'!$A$4</definedName>
    <definedName name="HR4_Non_discrimination">'Human Rights'!$A$18</definedName>
    <definedName name="HR5_Freedom_of_assoc">'Human Rights'!$A$24</definedName>
    <definedName name="HR6_Child_Labour">'Human Rights'!$A$25</definedName>
    <definedName name="HR7_Forced_labour">'Human Rights'!$A$26</definedName>
    <definedName name="INDEX">Index!$A$1</definedName>
    <definedName name="INDEX_ENVIRO">Index!$B$9</definedName>
    <definedName name="Intro">Introduction!$A$1</definedName>
    <definedName name="intro_2">Introduction!$A$2</definedName>
    <definedName name="intro_3">Introduction!$A$4</definedName>
    <definedName name="LA1_Employment">'Labour Practices'!$A$4</definedName>
    <definedName name="LA10_Training">'Labour Practices'!$A$35</definedName>
    <definedName name="LA13_Diversity">'Labour Practices'!$A$38</definedName>
    <definedName name="LA4_Labour_management">'Labour Practices'!$A$21</definedName>
    <definedName name="LA6_Health_and_safety">'Labour Practices'!$A$23</definedName>
    <definedName name="Labour_Practices">'Labour Practices'!$A$4</definedName>
    <definedName name="M_EN16">'Environment (Manufacturing)'!$A$71</definedName>
    <definedName name="M_EN22">'Environment (Manufacturing)'!$A$88</definedName>
    <definedName name="M_EN3_EN4">'Environment (Manufacturing)'!$A$46</definedName>
    <definedName name="M_EN5">'Environment (Manufacturing)'!$A$52</definedName>
    <definedName name="Manufact_Top">'Environment (Manufacturing)'!$F$4</definedName>
    <definedName name="Manufacturing">'Environment (Manufacturing)'!$D$1</definedName>
    <definedName name="Materials">Index!$C$11</definedName>
    <definedName name="Navigation_1">Navigation!$B$5</definedName>
    <definedName name="O_EN22">'Environment (Other workshops)'!$A$68</definedName>
    <definedName name="Org_profile">Introduction!$B$12</definedName>
    <definedName name="Other_Indicators">'Environment (Other Indicators)'!$A$1</definedName>
    <definedName name="Other_Indicators_2">'Environment (Other Indicators)'!$A$4</definedName>
    <definedName name="Other_Sites">'Environment (Other workshops)'!$D$1</definedName>
    <definedName name="PR_1">'Product Responsibility'!#REF!</definedName>
    <definedName name="PR_Cases">'Product Responsibility'!$B$17</definedName>
    <definedName name="_xlnm.Print_Area" localSheetId="2">'About this Report'!$A$1:$C$15</definedName>
    <definedName name="_xlnm.Print_Area" localSheetId="5">'Environment (Manufacturing)'!$A$1:$J$104</definedName>
    <definedName name="_xlnm.Print_Area" localSheetId="7">'Environment (Other Indicators)'!$A$1:$J$33</definedName>
    <definedName name="_xlnm.Print_Area" localSheetId="6">'Environment (Other workshops)'!$A$1:$J$79</definedName>
    <definedName name="_xlnm.Print_Area" localSheetId="13">'Environment Value Chain Risks'!$A$1:$H$50</definedName>
    <definedName name="_xlnm.Print_Area" localSheetId="1">Index!$A$1:$L$31</definedName>
    <definedName name="_xlnm.Print_Area" localSheetId="3">Introduction!$A$1:$E$50</definedName>
    <definedName name="_xlnm.Print_Area" localSheetId="8">'Product Responsibility'!$A$1:$J$77</definedName>
    <definedName name="_xlnm.Print_Area" localSheetId="0">'Title sheet'!$A$1:$F$25</definedName>
    <definedName name="_xlnm.Print_Titles" localSheetId="5">'Environment (Manufacturing)'!$A:$C,'Environment (Manufacturing)'!$1:$3</definedName>
    <definedName name="_xlnm.Print_Titles" localSheetId="7">'Environment (Other Indicators)'!$A:$C,'Environment (Other Indicators)'!$2:$3</definedName>
    <definedName name="_xlnm.Print_Titles" localSheetId="6">'Environment (Other workshops)'!$A:$C,'Environment (Other workshops)'!$2:$3</definedName>
    <definedName name="_xlnm.Print_Titles" localSheetId="13">'Environment Value Chain Risks'!$3:$4</definedName>
    <definedName name="_xlnm.Print_Titles" localSheetId="10">'Human Rights'!$1:$3</definedName>
    <definedName name="_xlnm.Print_Titles" localSheetId="3">Introduction!$3:$3</definedName>
    <definedName name="_xlnm.Print_Titles" localSheetId="9">'Labour Practices'!$1:$3</definedName>
    <definedName name="_xlnm.Print_Titles" localSheetId="8">'Product Responsibility'!$1:$1</definedName>
    <definedName name="_xlnm.Print_Titles" localSheetId="11">Society!$1:$3</definedName>
    <definedName name="Product">'Product Responsibility'!$A$4</definedName>
    <definedName name="Product_Cases">'Product Responsibility'!$A$16</definedName>
    <definedName name="Product_top">'Product Responsibility'!$A$1</definedName>
    <definedName name="Report_para">Introduction!$B$27</definedName>
    <definedName name="Service_Top">'Environment (Other workshops)'!$F$4</definedName>
    <definedName name="Sites_c">'Environment (Other Indicators)'!#REF!</definedName>
    <definedName name="Sites_m">'Environment (Manufacturing)'!$A$4</definedName>
    <definedName name="Sites_s">'Environment (Other workshops)'!$A$4</definedName>
    <definedName name="SO1_Community">Society!$A$4</definedName>
    <definedName name="SO2_Corruption">Society!$A$5</definedName>
    <definedName name="SO5_Public_policy">Society!$A$12</definedName>
    <definedName name="SO7_Anti_comp">Society!$A$14</definedName>
    <definedName name="SO8_Compliance">Society!$A$15</definedName>
    <definedName name="Society">Society!$A$1</definedName>
    <definedName name="star_goal_example">#REF!</definedName>
    <definedName name="Strat_analy">Introduction!$B$5</definedName>
    <definedName name="TITLE">'Title sheet'!$A$1</definedName>
    <definedName name="Value_Chain">'Environment Value Chain Risks'!$A$6</definedName>
    <definedName name="Value_Chain_top">'Environment Value Chain Risks'!$A$4</definedName>
    <definedName name="VAlue_Chain_Top2">'Environment Value Chain Risks'!$A$5</definedName>
    <definedName name="Water">Index!$C$16</definedName>
  </definedNames>
  <calcPr calcId="125725"/>
</workbook>
</file>

<file path=xl/calcChain.xml><?xml version="1.0" encoding="utf-8"?>
<calcChain xmlns="http://schemas.openxmlformats.org/spreadsheetml/2006/main">
  <c r="C19" i="11"/>
  <c r="E54" i="19"/>
  <c r="E55" s="1"/>
  <c r="F54"/>
  <c r="G54"/>
  <c r="G55" s="1"/>
  <c r="C7" i="11"/>
  <c r="C39" i="12"/>
  <c r="D12"/>
  <c r="C12"/>
  <c r="D40" i="19"/>
  <c r="D7"/>
  <c r="D8"/>
  <c r="D6"/>
  <c r="D27"/>
  <c r="D4"/>
  <c r="D33"/>
  <c r="D85" i="20"/>
  <c r="D78"/>
  <c r="E76"/>
  <c r="F76"/>
  <c r="G76"/>
  <c r="G78" s="1"/>
  <c r="H56"/>
  <c r="G56"/>
  <c r="F56" s="1"/>
  <c r="D42"/>
  <c r="D9" i="11"/>
  <c r="D12"/>
  <c r="E12"/>
  <c r="E25" i="19"/>
  <c r="F25"/>
  <c r="G25"/>
  <c r="G27"/>
  <c r="G28" s="1"/>
  <c r="H25"/>
  <c r="H27"/>
  <c r="H33" s="1"/>
  <c r="E27"/>
  <c r="F27"/>
  <c r="F28" s="1"/>
  <c r="E33"/>
  <c r="F55"/>
  <c r="E57"/>
  <c r="F57"/>
  <c r="G57"/>
  <c r="H57"/>
  <c r="E65"/>
  <c r="D27" i="20"/>
  <c r="E27"/>
  <c r="E29" s="1"/>
  <c r="E42" s="1"/>
  <c r="F27"/>
  <c r="G27"/>
  <c r="G29" s="1"/>
  <c r="G42" s="1"/>
  <c r="G57" s="1"/>
  <c r="H27"/>
  <c r="H29" s="1"/>
  <c r="I27"/>
  <c r="I29" s="1"/>
  <c r="I42" s="1"/>
  <c r="I57" s="1"/>
  <c r="F39"/>
  <c r="G39"/>
  <c r="H39"/>
  <c r="H42" s="1"/>
  <c r="H57" s="1"/>
  <c r="I39"/>
  <c r="E78"/>
  <c r="I80"/>
  <c r="G101"/>
  <c r="H101"/>
  <c r="E28" i="19"/>
  <c r="D49"/>
  <c r="D55" s="1"/>
  <c r="H28"/>
  <c r="G33"/>
  <c r="F29" i="20"/>
  <c r="F78"/>
  <c r="D51" i="19"/>
  <c r="F42" i="20"/>
  <c r="F57" l="1"/>
  <c r="E56"/>
  <c r="D52" i="19"/>
  <c r="D65" s="1"/>
  <c r="D50"/>
  <c r="F33"/>
  <c r="D56" i="20" l="1"/>
  <c r="D57" s="1"/>
  <c r="E57"/>
</calcChain>
</file>

<file path=xl/sharedStrings.xml><?xml version="1.0" encoding="utf-8"?>
<sst xmlns="http://schemas.openxmlformats.org/spreadsheetml/2006/main" count="1215" uniqueCount="890">
  <si>
    <t>Manufacturers of Heat exchangers; Centrifuges, filters and fluid handling equipment.  We also provide parts and service support globally.</t>
  </si>
  <si>
    <t>Our products are mainly made from steel and other metals - their life expectancy is usually measured in decades.  There is a strong second-hand and reconditioned market for much of the equipment when it finishes service with the original purchaser.  Machines that are not recycled through these markets can be scrapped and recycled through the mature scrap metal market.  We do not, therefore, reclaim the equipment.  Packaging materials are subject to a programme to improve their recyclability - the majority is wood and paperboard which we strive to source from  sustainable forestry and which is recyclable through these markets - we do not reclaim the material ourselves..</t>
  </si>
  <si>
    <t>We calculate the emissions from transportation of our products.  The scope for this calculation is all goods transportation that is purchased by Alfa Laval (normally deliveries to customers and transport between Alfa Laval sites e.g., factories to warehouses).
Since this environmental impact is a significant proportion of total CO2 emissions from our processes (approx 42%) we run a number of projects to reduce the impact.  Read more in the Business Principles Progress Report 2008 Para 2.08.</t>
  </si>
  <si>
    <t xml:space="preserve">To compare year-on-year we measure the weight of goods transported, the distance they are transported and the method.  Our goal is reduce the CO2 emissions per kgkm of transportation by at least 3% per year.  This will be achieved by switching from air freight to surface transportation.
</t>
  </si>
  <si>
    <t>Alfa Laval prioritises its work on sustainability according to an assessment of risk and impacts.
A simplified value chain is used to provide a structure for the assessment, summarise initiatives and review progress. A simplified value chain is used to provide a structure for the assessment, summarise initiatives and review progress..</t>
  </si>
  <si>
    <t>Annual calendar and fiscal (Jan to Dec)</t>
  </si>
  <si>
    <t>Governance, Commitments and Engagement</t>
  </si>
  <si>
    <t>Externally developed charters to which the organisation subscribes or endorses.</t>
  </si>
  <si>
    <t>None</t>
  </si>
  <si>
    <t>Links and references (1).</t>
  </si>
  <si>
    <t>Sustainability is entrenched in Alfa Laval's code of conduct which is called “Business Principles.  These were published in 2003 and endorsed by the Chairman of the Board and CEO.  They were endorsed by the present CEO shortly after his appointment.</t>
  </si>
  <si>
    <t>Introduction</t>
  </si>
  <si>
    <t>PRODUCT RESPONSIBILITY</t>
  </si>
  <si>
    <t>LABOUR PRACTICES AND DECENT WORK</t>
  </si>
  <si>
    <t>LA1</t>
  </si>
  <si>
    <t>LA2</t>
  </si>
  <si>
    <t>Total number and rate of turnover by age group, gender and region.</t>
  </si>
  <si>
    <t>LA3</t>
  </si>
  <si>
    <t>LA4</t>
  </si>
  <si>
    <t>LA5</t>
  </si>
  <si>
    <t>Minimum notice periods regarding significant operational changes, including whether it is specified in collective agreements.</t>
  </si>
  <si>
    <t>LA6</t>
  </si>
  <si>
    <t>LA7</t>
  </si>
  <si>
    <t>LA8</t>
  </si>
  <si>
    <t>Education, training, counselling, training and risk control programs in place to assist workforce members, their families, or community members regarding serious diseases.</t>
  </si>
  <si>
    <t>LA9</t>
  </si>
  <si>
    <t>LA10</t>
  </si>
  <si>
    <t>LA11</t>
  </si>
  <si>
    <t>LA12</t>
  </si>
  <si>
    <t>% of employees receiving regular performance and career development reviews.</t>
  </si>
  <si>
    <t>LA13</t>
  </si>
  <si>
    <t>LA14</t>
  </si>
  <si>
    <t>Ratio of salary of men to women by employee category.</t>
  </si>
  <si>
    <t>HUMAN RIGHTS</t>
  </si>
  <si>
    <t>HR1</t>
  </si>
  <si>
    <t>HR2</t>
  </si>
  <si>
    <t>HR3</t>
  </si>
  <si>
    <t>HR4</t>
  </si>
  <si>
    <t>HR5</t>
  </si>
  <si>
    <t>HR6</t>
  </si>
  <si>
    <t>HR7</t>
  </si>
  <si>
    <t>HR8</t>
  </si>
  <si>
    <t>HR9</t>
  </si>
  <si>
    <t>SOCIETY</t>
  </si>
  <si>
    <t>SO1</t>
  </si>
  <si>
    <t>SO2</t>
  </si>
  <si>
    <t>SO3</t>
  </si>
  <si>
    <t>% of employees trained in organisation's anti-corruption policies and practices</t>
  </si>
  <si>
    <t>SO4</t>
  </si>
  <si>
    <t>SO5</t>
  </si>
  <si>
    <t>SO6</t>
  </si>
  <si>
    <t>SO7</t>
  </si>
  <si>
    <t>Actions taken in response to incidents of corruption.</t>
  </si>
  <si>
    <t>SO8</t>
  </si>
  <si>
    <t>% of significant suppliers and contractors that have undergone screening on human rights and actions taken.</t>
  </si>
  <si>
    <t>Units</t>
  </si>
  <si>
    <t>Materials used by weight</t>
  </si>
  <si>
    <t>Percentage of materials that are recycled input materials</t>
  </si>
  <si>
    <t>Direct Energy Consumption by primary energy source. (Factories)</t>
  </si>
  <si>
    <t>Direct energy Purchased:</t>
  </si>
  <si>
    <t>Light oil</t>
  </si>
  <si>
    <t>Heavy oil</t>
  </si>
  <si>
    <t>Natural gas</t>
  </si>
  <si>
    <t>Coal</t>
  </si>
  <si>
    <t>PLG</t>
  </si>
  <si>
    <t>Renewable energy sources (bio-energy, solar cells, wind)</t>
  </si>
  <si>
    <t>Other (site specific)</t>
  </si>
  <si>
    <t>Direct energy sold</t>
  </si>
  <si>
    <t>Total direct energy consumption.</t>
  </si>
  <si>
    <t xml:space="preserve">Indirect Energy Consumption by primary energy source. </t>
  </si>
  <si>
    <t>Total Indirect energy consumption.</t>
  </si>
  <si>
    <t>Initiatives to provide energy-efficient or renewable energy-based products and services, and reductions in energy requirements as a result of these initiatives.</t>
  </si>
  <si>
    <t>Initiatives to reduce indirect energy consumption and reductions achieved.</t>
  </si>
  <si>
    <t>Society</t>
  </si>
  <si>
    <t>In this number of countries.</t>
  </si>
  <si>
    <t>We consolidate these statistics from the sales companies only (at present).</t>
  </si>
  <si>
    <t>Total water withdrawn by source</t>
  </si>
  <si>
    <t>Water sources significantly affected by withdrawal of water</t>
  </si>
  <si>
    <t>% and  total water recycled and reused.</t>
  </si>
  <si>
    <t>Impacts of significant impacts of activities, products or services in areas defined in EN11.</t>
  </si>
  <si>
    <t>Habitats protected or restored</t>
  </si>
  <si>
    <t>Strategies, current actions, and future plans for managing effects on biodiversity.</t>
  </si>
  <si>
    <t>Number of IUCN red list species affected by operation, by level of extinction risk.</t>
  </si>
  <si>
    <t>Other relevant indirect greenhouse gas emissions by weight (scope 3)</t>
  </si>
  <si>
    <t>Initiatives to reduce greenhouse gas emissions and reductions achieved.</t>
  </si>
  <si>
    <t>Emission of Ozone-depleting substances by weight</t>
  </si>
  <si>
    <t>Kg</t>
  </si>
  <si>
    <t>Total water discharge by quality and destination.</t>
  </si>
  <si>
    <t>Total weight of waste by type and disposal method.</t>
  </si>
  <si>
    <t>Alfa Laval's work on sustainability is summarised in three different reports each year:</t>
  </si>
  <si>
    <t>Sustainability Reporting</t>
  </si>
  <si>
    <t>Printing the report</t>
  </si>
  <si>
    <t>Total number and volume of significant spills.</t>
  </si>
  <si>
    <t>Initiatives to mitigate environmental impacts of products and services, and extent of mitigation</t>
  </si>
  <si>
    <t>% of products sold and their packaging materials that are reclaimed by category</t>
  </si>
  <si>
    <t>Monetary value of significant fines and total number of non-monetary sanctions for non-compliance with environmental laws and regulations.</t>
  </si>
  <si>
    <t>EN29 (employees)</t>
  </si>
  <si>
    <t>Significant environmental impacts of transporting members of the workforce for the organisation's operations.</t>
  </si>
  <si>
    <t>EN30</t>
  </si>
  <si>
    <t>Total environmental protection expenditures and investments by type.</t>
  </si>
  <si>
    <t>No.</t>
  </si>
  <si>
    <t>Total Direct Energy produced:</t>
  </si>
  <si>
    <t>n/a</t>
  </si>
  <si>
    <t>tons CO2</t>
  </si>
  <si>
    <t>not available</t>
  </si>
  <si>
    <t>g/tonne km</t>
  </si>
  <si>
    <t>CO2 emissions per tonne km transported:</t>
  </si>
  <si>
    <t>ton CO2</t>
  </si>
  <si>
    <t>Average CO2 per company car.</t>
  </si>
  <si>
    <t>Calculated CO2 emissions
 from company cars</t>
  </si>
  <si>
    <t>g/km</t>
  </si>
  <si>
    <t xml:space="preserve">Calculated CO2 from
 employee air transportation </t>
  </si>
  <si>
    <t>Total calculated CO2 emissions from goods transportation:</t>
  </si>
  <si>
    <t>EN6</t>
  </si>
  <si>
    <t>Nuclear</t>
  </si>
  <si>
    <t>Hydro</t>
  </si>
  <si>
    <t>Economic</t>
  </si>
  <si>
    <t>Benefits provided to full-time employees that are not provided to part-time employees.</t>
  </si>
  <si>
    <t>Programmes for skills management that support continued employability and career endings.</t>
  </si>
  <si>
    <t>Total hours &amp; % employees trained training on human rights policies and procedures.</t>
  </si>
  <si>
    <t>Number of incidents of violations of rights of indigenous people</t>
  </si>
  <si>
    <t>% security personnel trained on human rights</t>
  </si>
  <si>
    <t>These are normally described in the Business Principles Progress Reports which combined tell the story of how we are implementing processes and measurements to improve in each area of sustainable performance where we have significant opportunities and/or risks.</t>
  </si>
  <si>
    <t>Our Approach is summarised in the statements by the CEO (see 1.1 above):  We want our processes to have as little impact on the environment as possible and we want to ensure that our way of doing business does not add to social injustices or corruption.  We try to focus our work on sustainable development into those parts of our activity where our actions can make a measurable difference.</t>
  </si>
  <si>
    <t>See comments in consolidated section.</t>
  </si>
  <si>
    <t>Our processes use very little water and no water sources are significantly affected.</t>
  </si>
  <si>
    <t>The main risk of forced and bonded labour is in the supply chain.  See HR2.</t>
  </si>
  <si>
    <t>Not reported - we employ few security personnel</t>
  </si>
  <si>
    <t>Not reported - Alfa Laval's activities do not pose a significant risk to indigenous people.</t>
  </si>
  <si>
    <t>Not a considered a significant risk in relation to Alfa Laval's type of investments - not reported</t>
  </si>
  <si>
    <r>
      <t>m</t>
    </r>
    <r>
      <rPr>
        <vertAlign val="superscript"/>
        <sz val="8"/>
        <rFont val="Arial"/>
        <family val="2"/>
      </rPr>
      <t>3</t>
    </r>
  </si>
  <si>
    <t>Environment</t>
  </si>
  <si>
    <t>Our products are predominantly made from steel and other metals for which there is a well developed scrap and recycling industry.  According to the Sustainability Report of the World Steel Industry 2005, 42% of crude steel is actually recycled material</t>
  </si>
  <si>
    <t>Significant environmental impacts of transporting products and other goods and materials used for the organisation's operations.</t>
  </si>
  <si>
    <t>Product Responsibility</t>
  </si>
  <si>
    <t>PR2</t>
  </si>
  <si>
    <t>Total number of incidents of non-compliance with regulations and voluntary codes concerning health and safety impacts of products and services, by type of customer.</t>
  </si>
  <si>
    <t>PR3</t>
  </si>
  <si>
    <t>GRI.</t>
  </si>
  <si>
    <r>
      <t>Occupational Health and Safety</t>
    </r>
    <r>
      <rPr>
        <sz val="8"/>
        <rFont val="Arial"/>
        <family val="2"/>
      </rPr>
      <t xml:space="preserve">
% of total workforce represented in formal H&amp;S committees.</t>
    </r>
  </si>
  <si>
    <r>
      <t>Training and Education</t>
    </r>
    <r>
      <rPr>
        <sz val="8"/>
        <rFont val="Arial"/>
        <family val="2"/>
      </rPr>
      <t xml:space="preserve">
Average hours training per year per employee by employee category.</t>
    </r>
  </si>
  <si>
    <r>
      <t>Employment.</t>
    </r>
    <r>
      <rPr>
        <sz val="8"/>
        <rFont val="Arial"/>
        <family val="2"/>
      </rPr>
      <t xml:space="preserve">
Total workforce by employment type, employment contract and region</t>
    </r>
  </si>
  <si>
    <r>
      <t>Labour /Management Relations</t>
    </r>
    <r>
      <rPr>
        <sz val="8"/>
        <rFont val="Arial"/>
        <family val="2"/>
      </rPr>
      <t xml:space="preserve">
Percentage of employees covered by collective bargaining agreements</t>
    </r>
  </si>
  <si>
    <t>No. Operating units covered by these statistics.</t>
  </si>
  <si>
    <t>No of fatal accidents</t>
  </si>
  <si>
    <t>No centrally held statistics available.</t>
  </si>
  <si>
    <t>Average number of accidents per million working hours</t>
  </si>
  <si>
    <t>Lost days due to all forms of illness as % of total working days.</t>
  </si>
  <si>
    <t>Average number of employees</t>
  </si>
  <si>
    <t xml:space="preserve">Lost days per million budget working hours due to accidents.  </t>
  </si>
  <si>
    <t>A standard management performance and career development process is used for all companies that operate under the Alfa Laval brand.  This sets an example that this is an important part of management.  All employees should have a development and performance review but we do not keep central statistics on this.</t>
  </si>
  <si>
    <t>We do not collect this information centrally, it is regarded as a locally managed issue.  In times when there is a WHO alert, we take the necessary steps, coordinated by the centre, to respond both in terms of travel restrictions and local health initiatives.</t>
  </si>
  <si>
    <t xml:space="preserve">We do not collect a central statistic for this.  However, it should be noted that union representatives are members of the Alfa Laval Board of Directors. </t>
  </si>
  <si>
    <t>In response to the degradation of the safety record in 2008 the Management of Health and safety was strengthened with the formation of a new  Health and Safety Council.  This 5 person council includes two members of the Group Management; VP: Human Resources (Chairman) and VP Operations.  The council's role is to set policy and improvement projects and targets. 
Reporting to the council is a team responsible for implementation and monitoring of the policy including data gathering and analysis. 
Formal H&amp;S committees exist in many local companies but we do not compile a central statistic of the number or proportion of workforce.</t>
  </si>
  <si>
    <t>Rates of injury, occupational diseases, lost days, and absenteeism, and total number of work-related fatalities by region.</t>
  </si>
  <si>
    <t>No. Employees covered by these statistics.</t>
  </si>
  <si>
    <t>H&amp; S topics covered in formal agreements with trade unions.</t>
  </si>
  <si>
    <r>
      <t>Diversity and Equal Opportunities</t>
    </r>
    <r>
      <rPr>
        <sz val="8"/>
        <rFont val="Arial"/>
        <family val="2"/>
      </rPr>
      <t xml:space="preserve">
Composition of governance bodies and breakdown of employees per category according to gender, age group, minority group membership, and other indicators of diversity.</t>
    </r>
  </si>
  <si>
    <t>As a Swedish company we have strong participation from trade unions who are represented on the Board of Directors.  This philosophy permeates the whole company.</t>
  </si>
  <si>
    <r>
      <t>Anti-Competitive Behaviour</t>
    </r>
    <r>
      <rPr>
        <sz val="8"/>
        <rFont val="Arial"/>
        <family val="2"/>
      </rPr>
      <t xml:space="preserve">
Total number of legal  actions for anti-competitive behaviour, anti trust, and monopoly practices and their outcomes.</t>
    </r>
  </si>
  <si>
    <r>
      <t>Compliance</t>
    </r>
    <r>
      <rPr>
        <sz val="8"/>
        <rFont val="Arial"/>
        <family val="2"/>
      </rPr>
      <t xml:space="preserve">
Monetary Value of significant fines and total number of non-monetary sanctions for non-compliance with laws and regulations.</t>
    </r>
  </si>
  <si>
    <t>Total number of incidents of non-compliance with regulations and voluntary codes concerning product and service information and labelling, by type of outcomes.</t>
  </si>
  <si>
    <t xml:space="preserve">All Group companies are included.  However, the way we handle acquisitions depends on the status of their reporting systems at the date of acquisition.  Our goal is that  they have adopted all Alfa Laval's sustainability reporting standards by the end of the third year of ownership by Alfa Laval. </t>
  </si>
  <si>
    <t>All Manufacturing sites report environmental data (see note in consolidated data regarding acquisitions, closures and divestments).  Increased number in 2008 are acquisitions.</t>
  </si>
  <si>
    <t>PR4</t>
  </si>
  <si>
    <t>PR5</t>
  </si>
  <si>
    <t>Practices relating to customer satisfaction, including results of surveys measuring customer satisfaction.</t>
  </si>
  <si>
    <t>PR6</t>
  </si>
  <si>
    <t>PR7</t>
  </si>
  <si>
    <t>Number of incidents of non-compliance related to PR6</t>
  </si>
  <si>
    <t>PR8</t>
  </si>
  <si>
    <t>PR9</t>
  </si>
  <si>
    <t>Compliance
Monetary value of significant fines for non-compliance with laws and regulations concerning the provision and use of products and services.</t>
  </si>
  <si>
    <t>Total number of substantiated complaints regarding breaches of customer privacy and losses of customer data.</t>
  </si>
  <si>
    <t>Marketing Communications
Programs for adherence to laws, standards, and voluntary codes relating to marketing communications, including advertising, promotion, and sponsorship.</t>
  </si>
  <si>
    <t>Labour Practices</t>
  </si>
  <si>
    <t>LA4 Labour/Management relations</t>
  </si>
  <si>
    <t>LA6 Occupational Health and Safety</t>
  </si>
  <si>
    <t>LA10 Training and Education</t>
  </si>
  <si>
    <t>LA13 Diversity and Equal Opportunities</t>
  </si>
  <si>
    <t>GRI</t>
  </si>
  <si>
    <t>4.1 
- 
4.10</t>
  </si>
  <si>
    <t>4.14
 -
 4.16</t>
  </si>
  <si>
    <t xml:space="preserve"> See GRI Standard:  Section RG - Standard Disclosures</t>
  </si>
  <si>
    <t>Waste (from the amounts reported below) that is toxic waste according to EU waste catalogue, US legislation or country legislation</t>
  </si>
  <si>
    <t>We have three main divisions.
Equipment, Process Technology and Operations.</t>
  </si>
  <si>
    <t>Topic</t>
  </si>
  <si>
    <t>Alfa Laval's customers are in most sections of Food, Pharmaceutical and process industries on a global basis.</t>
  </si>
  <si>
    <t>See Financial Summary in Annual Report</t>
  </si>
  <si>
    <t>See Annual report.</t>
  </si>
  <si>
    <t>gabriella.grotte@alfalaval.com
david.ford@alfalaval.com</t>
  </si>
  <si>
    <t>Head of Investor Relations:  Gabriella Grotte 
Sustainability:  David Ford (+46) 46 36 72 10</t>
  </si>
  <si>
    <t>See separate sheet</t>
  </si>
  <si>
    <t>Index Link</t>
  </si>
  <si>
    <t>LA1  Employment</t>
  </si>
  <si>
    <t>Human Rights</t>
  </si>
  <si>
    <r>
      <t>Investment and Procurement Practices</t>
    </r>
    <r>
      <rPr>
        <sz val="8"/>
        <rFont val="Arial"/>
        <family val="2"/>
      </rPr>
      <t xml:space="preserve">
% and total number of significant investment agreements that include human rights clauses or that have undergone human rights screening.</t>
    </r>
  </si>
  <si>
    <t>HR1  Investment and Procurement Practices</t>
  </si>
  <si>
    <t>HR4 Non-Discrimination</t>
  </si>
  <si>
    <t>HR 5 Freedom of Association</t>
  </si>
  <si>
    <t>HR6 Child Labour</t>
  </si>
  <si>
    <t>HR7 Forced and compulsory Labour</t>
  </si>
  <si>
    <r>
      <t>Community.</t>
    </r>
    <r>
      <rPr>
        <sz val="8"/>
        <rFont val="Arial"/>
        <family val="2"/>
      </rPr>
      <t xml:space="preserve">
Nature, scope and effectiveness of practices to manage the impacts of operations on communities.</t>
    </r>
  </si>
  <si>
    <t>SO1 Community</t>
  </si>
  <si>
    <t>SO2 Corruption</t>
  </si>
  <si>
    <t>SO5 Public Policy</t>
  </si>
  <si>
    <t>SO8 Compliance</t>
  </si>
  <si>
    <t>SO7 Anti-Competitive Behavior</t>
  </si>
  <si>
    <t xml:space="preserve">We do not participate in public lobbying on this subject - we do consider ourselves to be an organisation of significant scale to undertake such an activity.
We do participate with other Swedish Companies in discussions on this subject and exchange ideas and experience regarding policies and procedures to combat unethical business practices. </t>
  </si>
  <si>
    <t>Total value of financial and in-kind contributions to political parties, politicians and related institutions by country</t>
  </si>
  <si>
    <t>Alfa Laval does not contribute to any political party or related institutions.  This is a part of our Business Principles.</t>
  </si>
  <si>
    <r>
      <t>Non-discrimination</t>
    </r>
    <r>
      <rPr>
        <sz val="8"/>
        <rFont val="Arial"/>
        <family val="2"/>
      </rPr>
      <t xml:space="preserve">
Total number of incidents of discrimination and actions taken.</t>
    </r>
  </si>
  <si>
    <r>
      <t>Freedom of Association and Collective Bargaining.</t>
    </r>
    <r>
      <rPr>
        <sz val="8"/>
        <rFont val="Arial"/>
        <family val="2"/>
      </rPr>
      <t xml:space="preserve">
Operations identified in which the right to exercise freedom of association and collective bargaining may be at significant risk, and action taken to support these rights.</t>
    </r>
  </si>
  <si>
    <r>
      <t>Child Labour</t>
    </r>
    <r>
      <rPr>
        <sz val="8"/>
        <rFont val="Arial"/>
        <family val="2"/>
      </rPr>
      <t xml:space="preserve">
Operations identified as having significant risk for incidents of child labour, and measures taken to contribute to the elimination of child labour.</t>
    </r>
  </si>
  <si>
    <r>
      <t>Forced and Compulsory Labour</t>
    </r>
    <r>
      <rPr>
        <sz val="8"/>
        <rFont val="Arial"/>
        <family val="2"/>
      </rPr>
      <t xml:space="preserve">
Operations identified as having significant risk for incidents of forced or compulsory labour, and measures taken to contribute to the elimination of forced or compulsory labour.</t>
    </r>
  </si>
  <si>
    <r>
      <t>Corruption</t>
    </r>
    <r>
      <rPr>
        <sz val="8"/>
        <rFont val="Arial"/>
        <family val="2"/>
      </rPr>
      <t xml:space="preserve">
Percentage and total number of business units analysed for risks relating to corruption.</t>
    </r>
  </si>
  <si>
    <r>
      <t>Public Policy</t>
    </r>
    <r>
      <rPr>
        <sz val="8"/>
        <rFont val="Arial"/>
        <family val="2"/>
      </rPr>
      <t xml:space="preserve">
Public policy positions and participation in public policy development and lobbying.</t>
    </r>
  </si>
  <si>
    <t>Title</t>
  </si>
  <si>
    <t>Comments</t>
  </si>
  <si>
    <t>1.1</t>
  </si>
  <si>
    <t>Strategy and Analysis</t>
  </si>
  <si>
    <t xml:space="preserve"> </t>
  </si>
  <si>
    <t>How sustainability is integrally linked with Alfa Laval’s business strategy and the needs of society.</t>
  </si>
  <si>
    <t>Much of Alfa Laval’s business is concerned with equipment and systems that reduce environmental impact of municipal and industrial processes.  The business strategy is therefore strongly influenced by the need for society to address these issues.</t>
  </si>
  <si>
    <t>1.2</t>
  </si>
  <si>
    <t>Description of key impacts risks and opportunities.</t>
  </si>
  <si>
    <t>Description of main processes in place.</t>
  </si>
  <si>
    <t>Organisational Profile</t>
  </si>
  <si>
    <t>2.1</t>
  </si>
  <si>
    <t>Name</t>
  </si>
  <si>
    <t>Alfa Laval AB</t>
  </si>
  <si>
    <t>2.2</t>
  </si>
  <si>
    <t>Primary Brands, products services</t>
  </si>
  <si>
    <t>2.3</t>
  </si>
  <si>
    <t>Operational structure of organisation</t>
  </si>
  <si>
    <t>2.4</t>
  </si>
  <si>
    <t>Location of Company HQ</t>
  </si>
  <si>
    <t>Lund, Sweden</t>
  </si>
  <si>
    <t>2.5</t>
  </si>
  <si>
    <t>Solid waste that is separated at source and recycled or reused (e.g. plastic, rubber, glass, metals) (ton)</t>
  </si>
  <si>
    <t>Liquid Waste that is recycled</t>
  </si>
  <si>
    <t>Other Waste</t>
  </si>
  <si>
    <t>ton</t>
  </si>
  <si>
    <t>Solid and Liquid waste that is sent for energy production</t>
  </si>
  <si>
    <t>Number of countries where the company operates</t>
  </si>
  <si>
    <t>2.6</t>
  </si>
  <si>
    <t>Nature of Ownership and legal form</t>
  </si>
  <si>
    <t>2.7</t>
  </si>
  <si>
    <t>2.8</t>
  </si>
  <si>
    <t>Scale of organisation</t>
  </si>
  <si>
    <t>Number of employees</t>
  </si>
  <si>
    <t>Net revenues</t>
  </si>
  <si>
    <t>Capitalisation</t>
  </si>
  <si>
    <t>Quantity of products or services provided</t>
  </si>
  <si>
    <t>2.9</t>
  </si>
  <si>
    <t>2.10</t>
  </si>
  <si>
    <t>Awards received in reporting period</t>
  </si>
  <si>
    <t>Key events in the reporting period
Performance related to targets:
Outlooks on main challenges and targets</t>
  </si>
  <si>
    <t>2.8.1</t>
  </si>
  <si>
    <t>2.8.3</t>
  </si>
  <si>
    <t>2.8.4</t>
  </si>
  <si>
    <t>2.8.5</t>
  </si>
  <si>
    <t>Most important risks and opportunities arising from sustainability trends.</t>
  </si>
  <si>
    <t>1.2.1</t>
  </si>
  <si>
    <t>1.2.2</t>
  </si>
  <si>
    <t>Significant changes during the reporting period regarding size, structure, or ownership.</t>
  </si>
  <si>
    <t>Markets served</t>
  </si>
  <si>
    <t xml:space="preserve">2. </t>
  </si>
  <si>
    <t>1.</t>
  </si>
  <si>
    <t>CEO / chairman statements</t>
  </si>
  <si>
    <t>Presently there is no management system in place to collect information about all awards received.</t>
  </si>
  <si>
    <t>3.</t>
  </si>
  <si>
    <t>Report Parameters.</t>
  </si>
  <si>
    <t>3.1</t>
  </si>
  <si>
    <t>3.2</t>
  </si>
  <si>
    <t>Date of most recent report</t>
  </si>
  <si>
    <t>Reporting Period</t>
  </si>
  <si>
    <t>3.3</t>
  </si>
  <si>
    <t>Reporting cycle</t>
  </si>
  <si>
    <t xml:space="preserve">Annual </t>
  </si>
  <si>
    <t>3.4</t>
  </si>
  <si>
    <t>Contact person</t>
  </si>
  <si>
    <t>Report Profile</t>
  </si>
  <si>
    <t>Report Scope and Boundary</t>
  </si>
  <si>
    <t>Process for determining report content.</t>
  </si>
  <si>
    <t>3.6</t>
  </si>
  <si>
    <t>Boundary for reporting</t>
  </si>
  <si>
    <t>Specific Limitations on the scope or boundary for the report.</t>
  </si>
  <si>
    <t>3.9</t>
  </si>
  <si>
    <t>Data measurement techniques and comment on the use of GRI indicator protocols.</t>
  </si>
  <si>
    <t>3.10</t>
  </si>
  <si>
    <t>Effects of re-statements of information from earlier reports.</t>
  </si>
  <si>
    <t>3.11</t>
  </si>
  <si>
    <t>Significant changes in scope, boundary, or measurement methods.</t>
  </si>
  <si>
    <t>3.12</t>
  </si>
  <si>
    <t>GRI Content Index</t>
  </si>
  <si>
    <t>3.13</t>
  </si>
  <si>
    <t>Assurance.</t>
  </si>
  <si>
    <t>4.</t>
  </si>
  <si>
    <t>Corporate Governance is reported as a separate section of the company Annual Report</t>
  </si>
  <si>
    <t>Governance Structure, processes and reporting</t>
  </si>
  <si>
    <t>4.11</t>
  </si>
  <si>
    <t>How the precautionary is addressed in the  organisation</t>
  </si>
  <si>
    <t>4.12</t>
  </si>
  <si>
    <t xml:space="preserve">The Business Principles are based on the United Nations Global Compact as well as the Organisation for
Economic Cooperation and Development (OECD) Guidelines for Multinational Enterprises. </t>
  </si>
  <si>
    <t>4.13</t>
  </si>
  <si>
    <t>Stakeholder Groups</t>
  </si>
  <si>
    <t>4.17</t>
  </si>
  <si>
    <t>Issues raised by stakeholder Groups</t>
  </si>
  <si>
    <t>Click here for Index</t>
  </si>
  <si>
    <t>Energy saved due to conservation and efficiency improvements</t>
  </si>
  <si>
    <t>Location of land owned, leased, managed in, or adjacent to, protected areas and areas of high biodiversity value outside protected areas</t>
  </si>
  <si>
    <t xml:space="preserve">This factor is not yet measured.  The nature of our business is such that most of our factories and workshops are in designated and established industrial areas. Generally they are rather small sites compared with many other industries.   We believe that it is a very low probability that we have operations adjacent to protected areas and that a specific data collection process to measure this risk would (at present) be disproportional to the risk. </t>
  </si>
  <si>
    <r>
      <t>ECONOMIC</t>
    </r>
    <r>
      <rPr>
        <sz val="8"/>
        <color indexed="9"/>
        <rFont val="Arial"/>
        <family val="2"/>
      </rPr>
      <t xml:space="preserve">    </t>
    </r>
  </si>
  <si>
    <t>More information</t>
  </si>
  <si>
    <t xml:space="preserve">Our processes have little significant affect on biodiversity, we therefore do not have specific strategies to deal with this.  However, at factory sites we try to plant trees etc. when possible.  </t>
  </si>
  <si>
    <t xml:space="preserve">We record the CFC, HCFC, HFC and other refrigerants that leak from refrigeration and air cooling devices installed on sites.  This is done by monitoring the amount that is purchased to top up the refrigerant.
Many sites reduced leakage in 2008 but 33,6 kg of the increased amount between 2007 and 2008 is additional sites due to acquisitions.
</t>
  </si>
  <si>
    <t>This data is not centrally collected.</t>
  </si>
  <si>
    <t>No water sources are significantly affected.</t>
  </si>
  <si>
    <t>The main risk of child labour is in the supply chain in activities requiring low skill and manual dexterity.  Processes with this risk (e.g. metal polishing, rubber processing) are identified in our risk assessment as a part of the supplier assessment process (See HR2) - particular attention is paid to ensuring there is no child labour.</t>
  </si>
  <si>
    <t>3.5.1</t>
  </si>
  <si>
    <t>3.5.2</t>
  </si>
  <si>
    <t>3.7.1</t>
  </si>
  <si>
    <t>3.7.2</t>
  </si>
  <si>
    <t>If you need to print the report (or parts of it) the print area has been predefined for each section and, hopefully, the printed page will suit A4 paper.</t>
  </si>
  <si>
    <t>Corporate Social Responsibility: david.ford@alfalaval.com</t>
  </si>
  <si>
    <t>Investor Relations:  gabriella.grotte@alfalaval.com</t>
  </si>
  <si>
    <r>
      <t xml:space="preserve">This is an excel workbook.  Navigation is easiest via </t>
    </r>
    <r>
      <rPr>
        <u/>
        <sz val="10"/>
        <color indexed="12"/>
        <rFont val="Arial"/>
        <family val="2"/>
      </rPr>
      <t>the index</t>
    </r>
    <r>
      <rPr>
        <sz val="10"/>
        <color indexed="12"/>
        <rFont val="Arial"/>
        <family val="2"/>
      </rPr>
      <t>.  Each index topic is a link that will take you to the relevant section of the report.  Each page has a return link to the index.</t>
    </r>
  </si>
  <si>
    <t>We have no specific projects on this.  However, on our larger site (e.g. India) we have programmes to plant tress and other plants that can provide an environment for wild life.  Our premises do not occupy large areas of undeveloped land.</t>
  </si>
  <si>
    <t>Not published due to uncertainty of their validity.</t>
  </si>
  <si>
    <t>These will be noted in the data tables where relevant and in the Business Principles Progress Reports regarding changes in the processes.</t>
  </si>
  <si>
    <t>The Business Principles of Alfa Laval</t>
  </si>
  <si>
    <t>Alfa Laval Sustainability Reports</t>
  </si>
  <si>
    <t>Memberships in associations (such as industry associations)</t>
  </si>
  <si>
    <t>Not reported.</t>
  </si>
  <si>
    <t>Business Principles Progress Reports</t>
  </si>
  <si>
    <t>ENVIRONMENT:</t>
  </si>
  <si>
    <t>You have selected to look at Environmental Data - Do you wish to look at:</t>
  </si>
  <si>
    <t>Governance and Engagement</t>
  </si>
  <si>
    <t xml:space="preserve">About </t>
  </si>
  <si>
    <r>
      <t xml:space="preserve"> INTRODUCTION        :</t>
    </r>
    <r>
      <rPr>
        <sz val="8"/>
        <color indexed="9"/>
        <rFont val="Arial"/>
        <family val="2"/>
      </rPr>
      <t xml:space="preserve">                    </t>
    </r>
  </si>
  <si>
    <t>2.</t>
  </si>
  <si>
    <t xml:space="preserve">      About this report………and how to navigate in it.</t>
  </si>
  <si>
    <t>How to navigate</t>
  </si>
  <si>
    <t xml:space="preserve">Comments </t>
  </si>
  <si>
    <r>
      <t>Product and Service Labelling</t>
    </r>
    <r>
      <rPr>
        <sz val="8"/>
        <rFont val="Arial"/>
        <family val="2"/>
      </rPr>
      <t xml:space="preserve">
Type of product and service information required by procedures, and percentage of significant products and services subject to such information requirements.</t>
    </r>
  </si>
  <si>
    <t>See Comment on PR3.</t>
  </si>
  <si>
    <t>Consolidated data is not available.</t>
  </si>
  <si>
    <t>Includes reporting errors in 2006 and 2007.</t>
  </si>
  <si>
    <t>Direct + indirect energy gross as reported by individual sites</t>
  </si>
  <si>
    <t xml:space="preserve">Direct + indirect energy gross </t>
  </si>
  <si>
    <t>In 2009:  5000 MWh has been transferred to service workshops due to new reporting system. Negligible amount from additional site.
2008:  5 300 of additional was from acquired companies.</t>
  </si>
  <si>
    <t>CH4, NOx, SOx, and other significant air emissions by type and weight.</t>
  </si>
  <si>
    <t>Service workshops  recondition second-hand machines for resale.  Most Alfa Laval products life-time is measured in 10s of years and  many  machines are "recycled" through our reconditioning workshops.</t>
  </si>
  <si>
    <t xml:space="preserve">Raw material consumption is not significant in the reconditioning and repair workshops:  The main consumables are  spare parts are a product of manufacturing and are reported as a part of manufacturing output. The other main consumables are cleaning chemicals and water which are reported elsewhere. </t>
  </si>
  <si>
    <t>Number of sites with reliable energy data in the reporting year.</t>
  </si>
  <si>
    <t>1.  The Sustainability Report section of the Annual Report.</t>
  </si>
  <si>
    <t xml:space="preserve">2.  The Business Principles Progress Report.  
</t>
  </si>
  <si>
    <t xml:space="preserve">   Sustainability Reporting in Alfa Laval and how to use this report.</t>
  </si>
  <si>
    <t>Click here to visit Product and Application pages.</t>
  </si>
  <si>
    <t>Frequent customer satisfaction surveys and other techniques are carried out by individual market segment organisations or product centres as a key part of their product support and marketing activities.  Many of Alfa Laval's products are used by  customers for many years (frequently decades) and Alfa Laval has successful business relationships over the whole life time of the products.
We offer a comprehensive after-sales service which is often the best way to understand the customers needs and their satisfaction with our products and services.
It is beyond the scope of this report, nor is it practical, to summarise such surveys at the Group level. Alfa Laval manufactures technical equipment which is selected by customers for very specific duties with close regard to specifications.  Frequently products are sold as part of a wider process solution in which case this may be subject to performance guarantees.  All customer claims or complaints about products are followed up.</t>
  </si>
  <si>
    <t>Number of accidents resulting in one or more days absence:</t>
  </si>
  <si>
    <t>We train managers on-the-job on this subject.  The main risk of non-compliance with human rights policy lies in the supply chain in countries with poor legal enforcement procedures.  Our purchasing staff are trained how to implement our supplier assessment process and there is an audit manual locally to ensure consistent assessment of suppliers.</t>
  </si>
  <si>
    <t>We do not measure this statistic in this way.  Our training and information is orientated towards the relevant risk in a unit and the personnel concerned with managing that risk (see Progress Reports). We do not operate a "blanket " training on this subject because we do not feel it would effectively address the risks.</t>
  </si>
  <si>
    <t>2008 figures for light oil have been updated due to an error in source data during 2009.  Note some sites have incorrectly allocated energy between Direct and indirect and between different fuels in 2006 and 2007 reporting. 
See Business Principles Progress Report 2009 Para 2.03</t>
  </si>
  <si>
    <t>We recycle water in most of our product washing machines.  However we do not measure the number of cycles that the water is used and so cannot answer this question.  When the water cannot be reused it is treated as hazardous waste.
See Business Principles Progress Report 2009 Para 2.071 for more details..</t>
  </si>
  <si>
    <t>The company is a publically owed and quoted on the NASDAQ OMX Exchange Stockholm, Sweden.</t>
  </si>
  <si>
    <t>Alfa Laval offers a very wide range of products and services and it is impractical to  publish details of numbers of products currently offered.  Between 35 and 40 new products are introduced every year.  the Alfa Laval Parts and Service organisation  provides support to the hundreds of thousands of products installed and operating on customer sites.</t>
  </si>
  <si>
    <t>We have incorporated an environmental life cycle assessment process into all new product development projects in our main product categories.  For more information.  See Business Principles Progress Report 2009 Para. 2.12</t>
  </si>
  <si>
    <t>Cooking oil to bio fuel</t>
  </si>
  <si>
    <t>Recycling</t>
  </si>
  <si>
    <t>Water</t>
  </si>
  <si>
    <t>Generating fresh water</t>
  </si>
  <si>
    <t>Solar Powered water heating</t>
  </si>
  <si>
    <t>Renewable energy</t>
  </si>
  <si>
    <t xml:space="preserve">year published </t>
  </si>
  <si>
    <t>Russian district heating in transition</t>
  </si>
  <si>
    <t>Energy Efficiency</t>
  </si>
  <si>
    <t>Bio-diversity</t>
  </si>
  <si>
    <t>Safeguarding crop diversity</t>
  </si>
  <si>
    <t>Energy efficiency - reduction of GHG</t>
  </si>
  <si>
    <t>Heat recovery in Copper mining</t>
  </si>
  <si>
    <t>Nuclear Power in China</t>
  </si>
  <si>
    <t>Improving Air Quality during water treatment</t>
  </si>
  <si>
    <t>Clean Air</t>
  </si>
  <si>
    <t>Carbon Dioxide Capture in Norway</t>
  </si>
  <si>
    <t xml:space="preserve">Here issue </t>
  </si>
  <si>
    <t>Treating contaminated water on oil rigs</t>
  </si>
  <si>
    <t>Concentrated Solar Power</t>
  </si>
  <si>
    <t>Energy Conservation in Large buildings</t>
  </si>
  <si>
    <t>PRA1</t>
  </si>
  <si>
    <t>Recycling by-products of an Ugandan Fishery. Page 15 of Here Issue 26</t>
  </si>
  <si>
    <t>Alfa Laval Pure Ballast wins 2009 Ocean Environmental Protection Award. Page 15 of Here Issue No.26</t>
  </si>
  <si>
    <t>Importance of Water: Page 3 Editorial of Here Issue 25</t>
  </si>
  <si>
    <t>Overview of Water Issues: page 4 of Here Issue 25</t>
  </si>
  <si>
    <t>Clean water in Gas Wells: page 7 of Here Issue 25</t>
  </si>
  <si>
    <t>Protecting Trees in Peru : page 19 of Here Issue 25</t>
  </si>
  <si>
    <t>Cleaning Synthetic fuel gas made from coal in US: Page 19 of Here Issue 25</t>
  </si>
  <si>
    <t>Reducing Ammonia emission in an ammonium nitrate plant in South Africa: Page 23 of Here Issue 25</t>
  </si>
  <si>
    <t>Cutting GHG emissions at Arlanda Airport, Sweden:  Page 29 of Here Issue 25</t>
  </si>
  <si>
    <t>Avoiding legionella infections: Page 30 of Here Issue 25</t>
  </si>
  <si>
    <t>Can we clean coal? Editorial Page 3 of Here Issue 26</t>
  </si>
  <si>
    <t>Carbon Capture and Storage Overview: page 5 of Here Issue 26</t>
  </si>
  <si>
    <t>Saving Energy in a Russian Oil Refinery.  Page 10 of Here Issue 26</t>
  </si>
  <si>
    <t>Compabloc  120 saves 47,500 tonnes of CO2 per year for an average oil refinery.  Page 10 of Here Issue 26.</t>
  </si>
  <si>
    <t>Scottish Whiskey industry reduces environmental impact. Page 16 of Here Issue 26</t>
  </si>
  <si>
    <t>Water and Energy Efficiency</t>
  </si>
  <si>
    <t>ii) Participation in voluntary green pricing programs provided by utilities (mostly United States).</t>
  </si>
  <si>
    <t>iv) On-site or direct investment in renewable electricity generation, of which the environmental attributes are not sold to any other party outside the company (e.g. on-site solar panels).</t>
  </si>
  <si>
    <t>MWh/M€</t>
  </si>
  <si>
    <t>MWh</t>
  </si>
  <si>
    <t>Number of projects started in the year that are still in progress as at 31 December 2010</t>
  </si>
  <si>
    <t>Calculated Energy saving from completed projects</t>
  </si>
  <si>
    <t>Number of energy saving projects completed in manufacturing</t>
  </si>
  <si>
    <t xml:space="preserve">Each manufacturing site has the goal to reduce energy as a part of their operational goals which are set by the line management each year.  </t>
  </si>
  <si>
    <t>These projects are of significant size to be monitored centrally.  They are mainly in the areas of: 
*  Low energy lighting
*  Improved heating/ air conditioning and insulation
*  Improved efficiency of compressed air.
*  Improved efficiency of production machinery.
Smaller projects may be implemented locally.  These projects are likely to be improved regimes for turning off idle machines, lights, computers etc.  Savings from these initiatives is not included here.</t>
  </si>
  <si>
    <t>Total Energy Consumption (Direct + Indirect)</t>
  </si>
  <si>
    <t xml:space="preserve">Energy Efficiency </t>
  </si>
  <si>
    <t>Number of LCAs Conducted in the year</t>
  </si>
  <si>
    <t>Number of LCAs of new products that replace existing products.</t>
  </si>
  <si>
    <t>These LCAs provide a basis to assess how the life time environmental impact of the new product compares with the product it makes obsolete.</t>
  </si>
  <si>
    <t>Range of environmental impact savings of new products.</t>
  </si>
  <si>
    <r>
      <t xml:space="preserve">Number of replacement products with </t>
    </r>
    <r>
      <rPr>
        <b/>
        <u/>
        <sz val="8"/>
        <rFont val="Arial"/>
        <family val="2"/>
      </rPr>
      <t>higher</t>
    </r>
    <r>
      <rPr>
        <b/>
        <sz val="8"/>
        <rFont val="Arial"/>
        <family val="2"/>
      </rPr>
      <t xml:space="preserve"> life cycle environmental impact than the product they replace</t>
    </r>
  </si>
  <si>
    <t>Range of environmental impact increases of new products.</t>
  </si>
  <si>
    <t xml:space="preserve">Direct Energy Consumption by primary energy source. </t>
  </si>
  <si>
    <t>Number of sites for which we have comparable energy data since 2006:</t>
  </si>
  <si>
    <t xml:space="preserve">Direct + Indirect energy for these sites:
</t>
  </si>
  <si>
    <t>%</t>
  </si>
  <si>
    <r>
      <t xml:space="preserve">Of which; number of replacement products with </t>
    </r>
    <r>
      <rPr>
        <b/>
        <u/>
        <sz val="8"/>
        <rFont val="Arial"/>
        <family val="2"/>
      </rPr>
      <t>lower</t>
    </r>
    <r>
      <rPr>
        <b/>
        <sz val="8"/>
        <rFont val="Arial"/>
        <family val="2"/>
      </rPr>
      <t xml:space="preserve"> life cycle environmental impact than the product they replace</t>
    </r>
  </si>
  <si>
    <t>11 to 24</t>
  </si>
  <si>
    <t>9 to 60</t>
  </si>
  <si>
    <t>Average 20%</t>
  </si>
  <si>
    <t>Measurement started in 2008</t>
  </si>
  <si>
    <t>tonnes</t>
  </si>
  <si>
    <t>of which:  CO2</t>
  </si>
  <si>
    <t>CH4</t>
  </si>
  <si>
    <t>N2O</t>
  </si>
  <si>
    <t>tonnes CO2-e</t>
  </si>
  <si>
    <t>These figures were included in this report for the first time in 2009.
See 2008 Business Principles Progress report Para. 2.04 for discussion on difference in calculation methods</t>
  </si>
  <si>
    <t>tonnes CO2</t>
  </si>
  <si>
    <t>EN16 D1: Total greenhouse gas emissions by weight for  direct combustion  (GHGRP Scope 1) using IPPC 1995 second assessment report;  and emission factors from IPCC  guidelines for National Greenhouse Gas Inventories.</t>
  </si>
  <si>
    <t>EN16 E1: Total greenhouse gas emissions by weight from electricity consumption using GHGRP 2006 emissions factors all fuels data set.   (GHGRP Scope 2)</t>
  </si>
  <si>
    <t>Total GHG using GHGRP All fuels factors (=EN16D1 + EN16E1 above):</t>
  </si>
  <si>
    <t>Total Direct and indirect greenhouse gas emissions by weight.  ( GHGRP Scope 1 &amp; 2) using IPPC direct combustion emissions factors.</t>
  </si>
  <si>
    <t>Comparable total Direct and indirect greenhouse gas emissions by weight for these sites.  ( GHGRP Scope 1 &amp; 2).</t>
  </si>
  <si>
    <t>We have structured our initiatives according to a simplified value chain:  See Business Principles Progress Report 2009 Appendix 1.
Most GHG impacts come from energy consumption
Alfa Laval runs projects to reduce indirect energy consumption in the following areas:  Factory electricity and indirect energy (see EN5 above); Service centre and other site electricity (see EN5 of Environment (Service Workshops); Car fleet (see EN29 of consolidated sheet; Goods transportation (see EN29 goods in this sheet); employee transportation (see EN 29 on consolidated sheet)</t>
  </si>
  <si>
    <t>Water is used to clean products before they are repaired or recycled.  Specific projects are being run  to reduce the water consumption in these processes but we have no practical method to measure how many times the water is "reused" before disposal - it will tend to be effected by the cleanliness of the used products entering the workshop. A decision on when to dispose of the water via hazardous waste contractors is based on the concentration of other liquids and solids in the washing water.</t>
  </si>
  <si>
    <t>We do not believe this is a relevant measure for our type of operation, which is based in industrial zones.</t>
  </si>
  <si>
    <t>Number of reporting units for this data table.</t>
  </si>
  <si>
    <t>Total production value from ISO14001 certified sites as % total production value.</t>
  </si>
  <si>
    <t>O-EN1</t>
  </si>
  <si>
    <t>O-EN2</t>
  </si>
  <si>
    <t>O-EN3</t>
  </si>
  <si>
    <t>O-EN4</t>
  </si>
  <si>
    <t>O-EN3 + O-EN4</t>
  </si>
  <si>
    <t>O-EN5</t>
  </si>
  <si>
    <t>O-EN6</t>
  </si>
  <si>
    <t>O-EN7</t>
  </si>
  <si>
    <t>O-EN8</t>
  </si>
  <si>
    <t>O-EN9</t>
  </si>
  <si>
    <t>O-EN10</t>
  </si>
  <si>
    <t>O-EN11</t>
  </si>
  <si>
    <t>O-EN12</t>
  </si>
  <si>
    <t>O-EN13</t>
  </si>
  <si>
    <t>O-EN14</t>
  </si>
  <si>
    <t>O-EN15</t>
  </si>
  <si>
    <t>O-EN16</t>
  </si>
  <si>
    <t>O-EN17</t>
  </si>
  <si>
    <t>O-EN18</t>
  </si>
  <si>
    <t>O-EN19</t>
  </si>
  <si>
    <t>O-EN20</t>
  </si>
  <si>
    <t>O-EN21</t>
  </si>
  <si>
    <t>O-EN22</t>
  </si>
  <si>
    <t>O-EN23</t>
  </si>
  <si>
    <t>O-EN26</t>
  </si>
  <si>
    <t>O-EN27</t>
  </si>
  <si>
    <t>O-EN28</t>
  </si>
  <si>
    <t>O-EN30</t>
  </si>
  <si>
    <t>M-EN1</t>
  </si>
  <si>
    <t>M-EN2</t>
  </si>
  <si>
    <t>M-</t>
  </si>
  <si>
    <t>M-EN3</t>
  </si>
  <si>
    <t>M-EN4</t>
  </si>
  <si>
    <t>M-EN3 + EN4</t>
  </si>
  <si>
    <t>M-EN5</t>
  </si>
  <si>
    <t>M-EN6</t>
  </si>
  <si>
    <t>M-EN8</t>
  </si>
  <si>
    <t>M-EN9</t>
  </si>
  <si>
    <t>M-EN10</t>
  </si>
  <si>
    <t>M-EN11</t>
  </si>
  <si>
    <t>M-EN12</t>
  </si>
  <si>
    <t>M-EN13</t>
  </si>
  <si>
    <t>M-EN14</t>
  </si>
  <si>
    <t>M-EN15</t>
  </si>
  <si>
    <t>M-EN16</t>
  </si>
  <si>
    <t>M-EN17</t>
  </si>
  <si>
    <t>M-EN18</t>
  </si>
  <si>
    <t>M-EN19</t>
  </si>
  <si>
    <t>M-EN20</t>
  </si>
  <si>
    <t>M-EN21</t>
  </si>
  <si>
    <t>M-EN22</t>
  </si>
  <si>
    <t>M-EN23</t>
  </si>
  <si>
    <t>M-EN26</t>
  </si>
  <si>
    <t>M-EN27</t>
  </si>
  <si>
    <t>M-EN28</t>
  </si>
  <si>
    <t>M-EN29 (goods)</t>
  </si>
  <si>
    <t>M-EN30</t>
  </si>
  <si>
    <t>M-EN3 Direct Energy</t>
  </si>
  <si>
    <t>M-EN4 Indirect Energy</t>
  </si>
  <si>
    <t>M-EN8 Water</t>
  </si>
  <si>
    <t>M-EN16 Direct and Indirect GHG</t>
  </si>
  <si>
    <t>O-EN1 Materials</t>
  </si>
  <si>
    <t>Other Sites with workshops</t>
  </si>
  <si>
    <t xml:space="preserve">        Other Sites with workshops</t>
  </si>
  <si>
    <t>O-EN3 Direct Energy</t>
  </si>
  <si>
    <t>O-EN4 Indirect Energy</t>
  </si>
  <si>
    <t>O-EN16 Direct and Indirect GHG</t>
  </si>
  <si>
    <t>M-EN0</t>
  </si>
  <si>
    <t>O-EN0</t>
  </si>
  <si>
    <t>M-EN0 Number of reporting sites</t>
  </si>
  <si>
    <t>O-EN0 Number of reporting sites</t>
  </si>
  <si>
    <t xml:space="preserve">Energy Intensity:  Direct + Indirect energy divided by Added Value for  sites where reliable data exists from 2006 until 2010.
</t>
  </si>
  <si>
    <t xml:space="preserve">
Alfa Laval uses the Eco-indicator 99 methodology  to conduct Life Cycle Assessments as an integral part of its New Product Development process. </t>
  </si>
  <si>
    <t>Link to Eco-indicator 99 web site</t>
  </si>
  <si>
    <t>Total number of company cars included in these statistics:</t>
  </si>
  <si>
    <t>Maximum CO2/km allowed when leasing or purchasing a new company car</t>
  </si>
  <si>
    <t>g/kg</t>
  </si>
  <si>
    <t>no limit</t>
  </si>
  <si>
    <t>Total contracted car leasing distance</t>
  </si>
  <si>
    <t>Millions
Km</t>
  </si>
  <si>
    <t xml:space="preserve">This is calculated as the average rating of all company cars - this gives us a good indicator of how we are reducing the CO2g/km of each new vehicle leased. </t>
  </si>
  <si>
    <t>From 2011 the maximum has been reduced to 180g/km.
In 2010, some service vehicles in USA were leased with emissions in excess of 200g/km</t>
  </si>
  <si>
    <t>Additional Questions asked by SRI Analysts:</t>
  </si>
  <si>
    <r>
      <t xml:space="preserve">i) Renewable Energy Certificates (RECs/ROCs/Green Certificates). These must be purchased </t>
    </r>
    <r>
      <rPr>
        <sz val="8"/>
        <color indexed="63"/>
        <rFont val="Arial"/>
        <family val="2"/>
      </rPr>
      <t>and retired in an official registry.</t>
    </r>
  </si>
  <si>
    <r>
      <t xml:space="preserve">iii) Carbon offsets (e.g. Voluntary Carbon Standard, CDM, Gold Standard) procured from renewable energy projects and converted into MWh of green electricity. These must be purchased </t>
    </r>
    <r>
      <rPr>
        <sz val="8"/>
        <color indexed="63"/>
        <rFont val="Arial"/>
        <family val="2"/>
      </rPr>
      <t>and retired in an official registry.</t>
    </r>
  </si>
  <si>
    <r>
      <t>Total renewable electricity procurement</t>
    </r>
    <r>
      <rPr>
        <b/>
        <sz val="10"/>
        <color indexed="63"/>
        <rFont val="Verdana"/>
        <family val="2"/>
      </rPr>
      <t xml:space="preserve"> = Total global annual procurement of renewable electricity for the company. The renewable electricity can come from four different types of procurement activities: </t>
    </r>
  </si>
  <si>
    <t>India: average score of these suppliers:</t>
  </si>
  <si>
    <t>China: Number of suppliers subject to social inspections.</t>
  </si>
  <si>
    <t>China: average score of these suppliers:</t>
  </si>
  <si>
    <t xml:space="preserve">Number of inspections in other countries. </t>
  </si>
  <si>
    <t>India: Number of inspections carried out:</t>
  </si>
  <si>
    <t>India: Number of suppliers subject to social inspections.</t>
  </si>
  <si>
    <t>China:  Number of inspections carried out:</t>
  </si>
  <si>
    <t>China:  Number of suppliers below minimum threshold score:</t>
  </si>
  <si>
    <t>India: Number of suppliers above minimum threshold score:</t>
  </si>
  <si>
    <t>Total labour turnover including leavers into pension:</t>
  </si>
  <si>
    <t>Labour Turnover excluding pension</t>
  </si>
  <si>
    <t>Male labour turnover excluding pension</t>
  </si>
  <si>
    <t>Female labour turnover excluding pension</t>
  </si>
  <si>
    <t>Number of employees covered by labour turnover statistics as % total.</t>
  </si>
  <si>
    <t>Number of male employees covered by labour turnover statistics.</t>
  </si>
  <si>
    <t>Number of countries with employees covered by the statistics for SO2:</t>
  </si>
  <si>
    <t>Number of sales organisation that have declined business due to the unethical conduct of prospective customers.</t>
  </si>
  <si>
    <t>Number of disciplinary cases brought against employees due to corruption or conflict of interest.</t>
  </si>
  <si>
    <t>Alfa Laval is a company with relatively small scale operations in many countries.  Our processes  do not represent significant health, safety or hazards to the local community.  The sites are usually quite compact and are not significantly intrusive.
The largest sites (with over 1000 employees) are in Lund, Sweden and Pune, India.  In these  two locations we are a significant employer in the local community and so the company engages with local community representatives in a number of ways.    
In smaller locations similar activities may take place but usually Alfa Laval is not a significant sized employer.</t>
  </si>
  <si>
    <t xml:space="preserve">Risks of corruption have been assessed and initiatives are geared towards minimising the risks. In a global business such as Alfa Laval's the sales force will frequently meet prospective customers whose ethical values are at odds with our Business Principles.
We therefore focus our attention in our sales organisation.  These initiatives are explained in the Business Principles Progress Reports. </t>
  </si>
  <si>
    <t>Number of disciplinary cases brought against employees for discriminatory behaviour.</t>
  </si>
  <si>
    <t>Number of legal cases found against Alfa Laval for discriminatory behaviour.</t>
  </si>
  <si>
    <t>This is calculated by taking the CO2g/km rating for each vehicle and multiplying by its contracted leasing annual kilometres and then summing the total.  NOTE: this means we include all kms driven in the vehicle even if  not on business use.
Since publication in 2009 some errors were found in data for 2008 and 2009 these have been restated in the 2010 GRI report. Data for 2007 is included in this report for the first time in 2010</t>
  </si>
  <si>
    <t>M-EN1 Materials &amp; Chemicals</t>
  </si>
  <si>
    <t>M-EN29 GHG from Goods Transportation</t>
  </si>
  <si>
    <t>M-EN3+4</t>
  </si>
  <si>
    <t>M-EN3+4 Energy Efficiency</t>
  </si>
  <si>
    <t>M-EN5 Energy Saving Projects</t>
  </si>
  <si>
    <t>M-EN22 Waste by Type</t>
  </si>
  <si>
    <t>EN6 Energy-efficient products</t>
  </si>
  <si>
    <t>EN29 GHG Employee Transportation</t>
  </si>
  <si>
    <t>Additional Environment Questions from SRI Analysts</t>
  </si>
  <si>
    <t>PRA1  Recent Customer Case studies of Sustainable product applications.</t>
  </si>
  <si>
    <t>Sustainability Topic.</t>
  </si>
  <si>
    <t>Wastewater Treatment in Paris, France</t>
  </si>
  <si>
    <t>Using surplus heat from industry for district heating</t>
  </si>
  <si>
    <t>Using surplus heat from industry for eel fisheries</t>
  </si>
  <si>
    <t>Cellulosic Ethanol production</t>
  </si>
  <si>
    <t>Renewable Energy</t>
  </si>
  <si>
    <t>CO2 Heat Pumps in Japan</t>
  </si>
  <si>
    <t>Biofuels from Waste</t>
  </si>
  <si>
    <t>Energy production  - Reduction of GHG</t>
  </si>
  <si>
    <t>Using Landfill gas for heat</t>
  </si>
  <si>
    <t>Closing the loop - Lead article on urban sustainability initiatives.  Page 4 of Here Issue 27</t>
  </si>
  <si>
    <t>Micropower - combining heat and power for home owners.  Page 22 of Here Issue 27</t>
  </si>
  <si>
    <t>Using Seawater for cooling in Copenhagen</t>
  </si>
  <si>
    <t>Cutting emissions from ships</t>
  </si>
  <si>
    <t>Reducing Pollution</t>
  </si>
  <si>
    <t>Alfa Laval Pure Ballast on JRS Brisbane</t>
  </si>
  <si>
    <t>Alfa Laval acquires more engine crankcase gas emission competence. Page 5 of Here Issue 28</t>
  </si>
  <si>
    <t>Pollution</t>
  </si>
  <si>
    <t>Alfa Laval in wind energy. Page 5 of Here Issue 28</t>
  </si>
  <si>
    <t>Ozone Depletion</t>
  </si>
  <si>
    <t>Reducing industrial waste oil Page 13  Here Issue 28</t>
  </si>
  <si>
    <t>Refrigerants Reducing Ozone depletion - lead Article Page 6 of Here Issue 28</t>
  </si>
  <si>
    <t>Reducing Waste Oil</t>
  </si>
  <si>
    <t xml:space="preserve">Please also see Product Responsibility Section (PRA1) for examples of how Alfa Laval's products are used in environmental and sustainability functions.  
</t>
  </si>
  <si>
    <t>For the present we focus on employee and goods transportation, See M-EN29 below for goods transportation and EN29 in the consolidated sheet for Employee transportation.  Our analysis of significant GHG emission has shown these to be the highly significant</t>
  </si>
  <si>
    <t xml:space="preserve">For the present we focus on employee and goods transportation, See M-EN29 below for goods transportation and EN29 in the consolidated sheet for Employee transportation.  Our analysis of significant GHG emission has shown these to be the highly significant and over which we have management control.  We also survey our suppliers to see what proportion of them set GHG reduction targets and to try to influence more to work with this issue.  </t>
  </si>
  <si>
    <t>See comments O-EN5</t>
  </si>
  <si>
    <t>See O-EN11</t>
  </si>
  <si>
    <t>We have structured our initiatives according to a simplified value chain: See Business Principles Progress Report 2009 Appendix 1.
Most GHG impacts come from energy consumption
Alfa Laval runs projects to reduce indirect energy consumption in the following areas:  Factory electricity and indirect energy (see EN5 above); Service centre and other site electricity (see O-EN5) ; Car fleet (see EN29 of consolidated sheet; Goods transportation (see EN29 goods in this sheet); employee transportation (see EN 29 on consolidated sheet)</t>
  </si>
  <si>
    <t>We have incorporated an environmental life cycle assessment process into all new product development projects in our main product categories.  For more information.  See EN6 above.</t>
  </si>
  <si>
    <t xml:space="preserve">Analysis of travel emissions conducted in 2006 has shown that air travel constitutes almost all the CO2 emission from business travel.  We therefore, only try to measure air transport and try to manage it.  We have good information from 10 of the top countries for originating travel which is reported here.  Increase during 2008 and 2007 reflected the strong business climate and the consequent demand on employees to travel to serve customers.  We try to reduce the amount of travel by air, particularly to internal meetings.  </t>
  </si>
  <si>
    <t>Water, Bio-diversity and pollution</t>
  </si>
  <si>
    <t>6.5%</t>
  </si>
  <si>
    <t>6.6%</t>
  </si>
  <si>
    <t>7.4%</t>
  </si>
  <si>
    <t>Follow this link for  Alfa Laval's Black and Grey Chemicals List</t>
  </si>
  <si>
    <t>Of which; number of sites with ISO14001 Environmental Management Certification.</t>
  </si>
  <si>
    <t xml:space="preserve">All manufacturing plants ask their electricity suppliers for the split of source fuel used to generate their electricity. 
Note some sites have incorrectly allocated energy between Direct and indirect and between different fuels in 2006 and 2007 reporting.  </t>
  </si>
  <si>
    <t xml:space="preserve">Improving the quality of reported environmental data has been a main focus since its introduction in 2006.  Experience has shown that  it takes time for people to gain competence.  The first reports from any site  are likely to contain some errors due to unfamiliarity with reporting definitions or incorrect use of units.   
Environmental data has to be gathered from many sources, utility invoices, purchasing records local energy meters etc.  During 2009 we increased the reporting frequency of energy and chemical data and this helped to make the data more reliable.
</t>
  </si>
  <si>
    <t>Our processes are not energy intensive.  Knox; Six emissions are from the direct energy consumption and are the sum of the values shown in EN16 above.</t>
  </si>
  <si>
    <t>Water used in production and service processes is mainly for component washing or pressure testing.  This is recycled and when it becomes too concentrated it is disposed of as hazardous waste via an appropriate waste handling company or system.  It is not discharged to municipal sewers.  In India, where Alfa Laval has significantly sized operations the factories have their own effluent treatment plants for domestic and industrial waste water handling.  Water discharged to municipal sewers meets the relevant local regulations for concentrations of chemicals.</t>
  </si>
  <si>
    <t>These sites are each relatively small consumers of energy.  They are mainly repair and service workshops which clean and renovate used equipment so its life can be extended or can be recycled as second-hand machines.  Their principal environmental impacts are use cleaning chemicals and water.  Therefore, projects to reduce consumption of water, acid and alkali and other chemicals is in sharpest focus from the centre.  Projects to conserve energy are locally driven and are not monitored centrally.  Each workshop has to set goals to reduce its energy consumption annually, this is measured compared to the number of hours of labour.</t>
  </si>
  <si>
    <t>Our processes are not energy intensive.  Knox; Six emissions are from the direct and indirect energy consumption and can be calculated from the figures above using standard conversion factors.</t>
  </si>
  <si>
    <t>Only a range can be stated - these figures cannot be consolidated to make an average because each product has different environmental impacts and the actual impact will depend on the number sold.</t>
  </si>
  <si>
    <t>One new product was introduced in 2010 which had an environmental impact higher than the product it replaced.  This was an OEM heat exchanger  designed to meet a specific requirement of one customer.  The customer required the heat exchanger to fit in a very small space which used higher pumping energy than needed for optimal  environmental performance. Alfa Laval's product was one component in the whole customer system and Alfa Laval has no knowledge of the overall environmental performance of the system</t>
  </si>
  <si>
    <t>Some smaller entities are excluded from these statistics.  All entities are required to comply with company car policy .</t>
  </si>
  <si>
    <t xml:space="preserve">Alfa Laval does not participate in any of these schemes.  
1.  Our processes are not energy intensive.
2.  Our energy procurement is very diverse geographically - i.e. no one country outside Scandinavia accounts for more than 5% of our energy procurement.  Scandinavian electricity has a high proportion of low carbon sources: hydro; renewable; and nuclear.
3.  Our products are used to reduce energy consumption in many power generation activities and oil refinery businesses and so we regard our products themselves as our main contribution to offsetting" our own direct and indirect carbon impacts.
</t>
  </si>
  <si>
    <r>
      <t xml:space="preserve">The procurement does </t>
    </r>
    <r>
      <rPr>
        <sz val="8"/>
        <color indexed="63"/>
        <rFont val="Arial"/>
        <family val="2"/>
      </rPr>
      <t>NOT include renewable energy generated as part of electricity obtained through the grid unless it is specifically bundled with renewable attributes.</t>
    </r>
  </si>
  <si>
    <r>
      <t>Customer Health and Safety</t>
    </r>
    <r>
      <rPr>
        <sz val="8"/>
        <rFont val="Arial"/>
        <family val="2"/>
      </rPr>
      <t xml:space="preserve">
Life cycle stages in which health and safety impacts of products and services are assessed for improvement, and significant products and services categories subject to such procedures.</t>
    </r>
  </si>
  <si>
    <t>Principles health and safety risks of the Alfa Laval Product range vary from product to product.  High rotational speeds in centrifuges produce very high stress in the rotating parts, this requires very deep understanding and experience in material science and rotational forces.  
Alfa Laval tests products thoroughly during design and development stage.  Clear warnings are given to customers regarding the importance of using correct preventative maintenance procedures and original manufacturer's spare parts.
Some products are pressure vessels in which case they are subject to external testing and inspection.
Products may be used in a wide variety of industries which have exacting performance and health and safety standards e.g. oil and gas; food; pharmaceutical applications in which case the relevant standards and verification standards of that industry apply.</t>
  </si>
  <si>
    <t>See PR1.  A great many of Alfa Laval's products are used in many industrial processes that have rigorous information and certification requirements.  It is beyond the scope of this report and not practical to collate such information.</t>
  </si>
  <si>
    <t>We are an industry to industry business, the  protection of customer information is essential to a successful long-term business partnership.  In order to tailor our solutions to meet the specific process requirements of our customers we need confidential and commercially sensitive information.  We protect this carefully.  Alfa Laval has a Fair Competition Policy which encompasses how our employees should communicate with competitors.</t>
  </si>
  <si>
    <t>Recycling Wastewater</t>
  </si>
  <si>
    <t>We conduct a systematic risk assessment of all suppliers based in countries with significant human rights risks.  Of these countries India and China have by far the largest supplier base for Alfa Laval.  
All suppliers are assessed for risk of breach of Human Rights, safe working practices, employment conditions etc.  Those suppliers considered to pose a risk are identified and subject to inspections.  They are scored on a 250  point scale.  We demand that each supplier continuously improves their score.  Those with the lowest scores are issued warnings and we will terminate suppliers that fail to respond. 
Our goal is for our suppliers to be "best-in-class" in their local economies: When the  local standards of employers is poor; the Alfa Laval supplier should have clearly and measurably  better working conditions; better wages; better working environment than other employers in that community.  Through this we believe we can help set new standards for the community and assisting in the drive towards prosperous economic and social development of under-developed communities.</t>
  </si>
  <si>
    <t>Any supplier that is below our minimum score receives assistance and advice on how to raise standards.  No supplier is permitted to have a score lower than our minimum for more than 12 months.
The number of suppliers reported here are therefore suppliers who have been included in our inspection regime for the first time in the reporting year and are below the minimum score.</t>
  </si>
  <si>
    <t>Number of disciplinary actions taken against employees for discriminatory behaviour:</t>
  </si>
  <si>
    <t>Number of external regulatory cases brought successfully against the company:</t>
  </si>
  <si>
    <t xml:space="preserve">Financial data is gathered through the company's financial reporting system.  Non-financial data, gathered for sustainability reporting and management is gathered through separate group-wide web based databases.  Environmental data is gathered by individual site and is not consolidated into legal entities - this is because the impacts are normally site specific and to consolidate by reporting units would cause a loss of transparency. All sites with significant environmental impacts are included. (see relevant section for numbers)
Health and safety data etc is collected for all legal entities (but excluding some recent acquisitions which may not have previously collected such data)  For those occupations with most risk : factory and workshop personnel as well as travel related accidents we gather more detailed information.  Ethics monitoring is focused principally on the sales organisations in over 50 countries.
We use GRI as a guide to our data collection systems but not as a necessity. </t>
  </si>
  <si>
    <t xml:space="preserve">We strive to report our information accurately and transparently.  
Notes are provided in the data tables for environmental Information that indicates the accuracy of the data.  
In summary: We place Transparency as our highest priority for this reporting even if we recognise that some data may not reach the levels of accuracy for which we strive.
</t>
  </si>
  <si>
    <t>Number of  sites from which data is consolidated in this data table.</t>
  </si>
  <si>
    <t xml:space="preserve">Large manufacturing sites (&gt;200 employees) are required to be certified to ISO 14001. Several sites below 200 employees are certified. </t>
  </si>
  <si>
    <t>These are recent acquisitions that already have ISO14001 but are not yet submitting environmental data in the Alfa Laval environmental management system.</t>
  </si>
  <si>
    <t>Number of ISO certified manufacturing sites which have not contributed data to this table</t>
  </si>
  <si>
    <t>These are the sites where we have error free  Direct and Indirect energy data from 2006 until 2010.  
We have been following these sites because they have good quality data to accurately measure improvements or degradation of energy related environmental performance.</t>
  </si>
  <si>
    <t>Total cumulative calculated energy saving from completed projects.</t>
  </si>
  <si>
    <t>Cumulative % of total energy saved from projects.</t>
  </si>
  <si>
    <t xml:space="preserve">              Manufacturing Sites.</t>
  </si>
  <si>
    <t>Our processes are not land intensive and we do not consider this factor to be a significant risk.</t>
  </si>
  <si>
    <t>see note</t>
  </si>
  <si>
    <t>Chemicals used in the production processes that are on the Alfa Laval High Risk  "Black"  Chemical lists</t>
  </si>
  <si>
    <t xml:space="preserve">Comparable total Direct and indirect greenhouse gas emissions by weight for these sites.  ( GHGRP Scope 1 &amp; 2). Divided by the Added Value of these sites. </t>
  </si>
  <si>
    <t xml:space="preserve">Tonnes CO2 per MEUR </t>
  </si>
  <si>
    <t>92 approx.</t>
  </si>
  <si>
    <t>Number of employees on these sites</t>
  </si>
  <si>
    <t>Number of sites with less than 100 employees</t>
  </si>
  <si>
    <t>Number of sites with more than 500 employees</t>
  </si>
  <si>
    <t>Number of countries in which these sites are located</t>
  </si>
  <si>
    <t>The increase in 2009 was partly a result of the economic turbulence which created uneven and changed demand for products and hence factory and logistic efficiency was effected.
Although the GHG emissions per million Euro added value shows a 15% improvement compared to 2006 levels, We do not consider the energy and CO2 intensity figures to be fully stable yet.  
The energy intensity improvement comparing 2011 with 2006 is over 25%, but we do not believe this is sustainable in the medium term.  The short term improvement in this ratio is mainly due to high factory load giving excellent utilisation of "fixed" energy costs.  When factory load drops we can expect the energy intensity figures to increase.  
Energy Intensity is our main target in future years because this represents the underlying cause of GHG emissions.  From 2012 more sites  will come into this comparison which should become more representative of the whole Group.</t>
  </si>
  <si>
    <t>0 to 32 (average 15%)</t>
  </si>
  <si>
    <t>An error was discovered in 2010 data.  This is corrected in this report.</t>
  </si>
  <si>
    <t xml:space="preserve">Statistics for 2007 to 2010 were for production units only.  From 2011 we extended the reporting to all legal entities. These figures include Aalborg, but exclude some smaller recent acquisitions.  
The boundary conditions for these figures has therefore changed and we hope to be able to </t>
  </si>
  <si>
    <t>The fatal accident  in 2011 was of an employee of a roofing contractor in India who fell through a roof.  New controls of building contractors have been introduced.</t>
  </si>
  <si>
    <t>Median number of employees at each site</t>
  </si>
  <si>
    <t>Number of sites with ISO 14001</t>
  </si>
  <si>
    <t>Direct energy as % of indirect energy</t>
  </si>
  <si>
    <t>Number of sites that are manufacturing</t>
  </si>
  <si>
    <t>Total number of employees at these sites.</t>
  </si>
  <si>
    <t>There are a large number of sites included here with very few workshop employees. Only 3 sites have more than 100 employees.</t>
  </si>
  <si>
    <t>Chemicals used in the workshop processes that are on the Alfa Laval High Risk  "Black"  Chemical lists</t>
  </si>
  <si>
    <t>Power Generation with Carbon capture. Page 4 Here Issue 29</t>
  </si>
  <si>
    <t>Improved heat recovery in Russian Oil refineries:  Page 4 Here Issue 29</t>
  </si>
  <si>
    <t>Biodiesel in Brazil.  Page 9 Here Issue 29</t>
  </si>
  <si>
    <t>Concentrated Solar Power. Page 14 here Issue 29</t>
  </si>
  <si>
    <t>Pakinox Heat exchanger reduces energy waste in Korean Oil refinery</t>
  </si>
  <si>
    <t>Clean Air  and water</t>
  </si>
  <si>
    <t>Clean Technologies for  shipping. Page 6 Here Issue 30</t>
  </si>
  <si>
    <t>Air pollution reduced in Marine Industry. Page 11 Here Issue 30</t>
  </si>
  <si>
    <t>Carbon Capture in coal-fired power plants.  Page 16 Here Issue 30</t>
  </si>
  <si>
    <t>Energy saving in Italian Oil refinery. Page 26 Here Issue 30</t>
  </si>
  <si>
    <t>Wind Tunnel efficiency in automobile R&amp;D centre. Page 30 Here Issue 30</t>
  </si>
  <si>
    <t>Other Environmental Indicators</t>
  </si>
  <si>
    <t>Manufacturing sites</t>
  </si>
  <si>
    <t>From 2011 we no longer require manufacturing sites to request source details from their electricity suppliers. During 2011 an error was found in 1 site's reporting in 2010;  The correct total electricity in 2010 should read  108 253 MWh.</t>
  </si>
  <si>
    <t>-</t>
  </si>
  <si>
    <t xml:space="preserve">EN16 E1: Total greenhouse gas emissions by weight from electricity consumption </t>
  </si>
  <si>
    <t>This data is not collected from these small sites from 2011.</t>
  </si>
  <si>
    <t xml:space="preserve">This data is not collected from these small sites from 2011.
</t>
  </si>
  <si>
    <t xml:space="preserve">O-EN8 Water </t>
  </si>
  <si>
    <t xml:space="preserve">The Progress Report gives more details of the progress we have made during the past year in implementing our Business Principles.  In these reports we describe the achievements, frustrations and some of the dilemmas </t>
  </si>
  <si>
    <t>3.  This GRI report which acts as the main data file for sustainability measurements and provides cross references to other published documents.</t>
  </si>
  <si>
    <t xml:space="preserve">
The three reports together, (Sustainability Report, Progress Report and GRI report) represent the Annual Communication of Progress required by being a member of the UN Global Compact.
</t>
  </si>
  <si>
    <t>A.</t>
  </si>
  <si>
    <t>Context Notes</t>
  </si>
  <si>
    <t>B.</t>
  </si>
  <si>
    <t>C.</t>
  </si>
  <si>
    <t>D.</t>
  </si>
  <si>
    <t>Significant impacts</t>
  </si>
  <si>
    <t>E.</t>
  </si>
  <si>
    <t>Boundary conditions for our environment improvement activities.</t>
  </si>
  <si>
    <t>F.</t>
  </si>
  <si>
    <t>Projects and processes used to manage risks and impacts.</t>
  </si>
  <si>
    <t>G.</t>
  </si>
  <si>
    <t>Key Performance (KPIs) Indicators and current targets:</t>
  </si>
  <si>
    <t>More demand for new “clean tech” products due to climate change and increased focus on sustainability is a significant driver for many of Alfa Laval’s products and technologies.</t>
  </si>
  <si>
    <t>Alfa Laval products are used in many industries to optimise the process efficiency when extracting energy or food (etc) from natural resources.  If these customer industries have negative ecological or environmental impact then Alfa Laval could be “blamed” for having been complicit in this issue.</t>
  </si>
  <si>
    <t>Alfa Laval has a global supply chain strategy which can have a significant environmental impact.  (see logistics column).</t>
  </si>
  <si>
    <t xml:space="preserve">At group level we have decided that different boundary conditions exist for our environmental work in each stage of the value chain.  </t>
  </si>
  <si>
    <t>Target is to reduce group level emissions from our own processes by 15% during the period 2007-2011 with base year 2006 adjusted for production volume.  (See value chain descriptions for more details).</t>
  </si>
  <si>
    <t xml:space="preserve">Many products are used in environmental protection applications. </t>
  </si>
  <si>
    <t xml:space="preserve">Please see our </t>
  </si>
  <si>
    <t>Customer Magazine Here  for case studies.</t>
  </si>
  <si>
    <t>Many new product developments are focussed on improved efficiency and applications that save customers natural resources and energy.</t>
  </si>
  <si>
    <t>Several developments provide solutions to negative environmental impacts of customers’ industrial processes.</t>
  </si>
  <si>
    <t>New products can have lower life cycle environmental impact than the ones they replace.  (excluding customer impacts).</t>
  </si>
  <si>
    <t xml:space="preserve">Inclusion of hazardous materials and chemicals in the product itself or in the production processes needed to produce the product.  </t>
  </si>
  <si>
    <t>No significant impacts for the R&amp;D function itself.  See Use value chain step for product information.</t>
  </si>
  <si>
    <t>Design and Development Activities in the major product development departments.</t>
  </si>
  <si>
    <t>Alfa Laval’s supply strategy is to retain the production of components or products that contain our unique technological competence (either product, materials or production process) and outsource non key components.</t>
  </si>
  <si>
    <t>Alfa Laval has a global supply chain for raw materials and components.</t>
  </si>
  <si>
    <t>Movement of supply chain to Asia drives scope 1 and 2 emissions in the production phase of the value chain because (compared to Scandinavia) more energy is produced from coal fired power stations.</t>
  </si>
  <si>
    <t>The majority of material purchased by weight is metal – mainly stainless steel, carbon steel, plus titanium.  Mining of ores and processing have significant environmental impacts..</t>
  </si>
  <si>
    <t>Suppliers who, combined, represent 80% purchased value of Alfa Laval products.</t>
  </si>
  <si>
    <t>New Supplier environmental survey initiated in 2009.</t>
  </si>
  <si>
    <t>Reduction of energy consumption and use of restricted and prohibited chemicals.</t>
  </si>
  <si>
    <t>Use of restricted and prohibited chemicals with resultant health and safe disposal issues.</t>
  </si>
  <si>
    <t>Some of sites may have been manufacturing sites for several decades.  Gradual soil contamination from small spills of oils and other chemicals over many years or from preceding processes.</t>
  </si>
  <si>
    <t>Main impact is GHG emissions from consumption of electricity.   Production processes are not energy or water intensive.  No other obvious significant impacts.</t>
  </si>
  <si>
    <t>All production sites.</t>
  </si>
  <si>
    <t>Alfa Laval production sites representing over 95% (as at end 2009) of production volume are certified according to ISO14001.</t>
  </si>
  <si>
    <t>Many projects to reduce energy consumption and use of hazardous chemicals.</t>
  </si>
  <si>
    <t>Volume of black &amp; grey chemicals. Eliminate use of prohibited chemicals within 3 years of its identification.</t>
  </si>
  <si>
    <t>Alfa Laval distributes products worldwide.  It has centralised warehousing in a few key locations.</t>
  </si>
  <si>
    <t>All transportation (trucks etc) are subcontracted.</t>
  </si>
  <si>
    <t>Reduction of GHG emissions by reducing amount of air freight.</t>
  </si>
  <si>
    <t>Alfa Laval freight volume is not a significant proportion of the volume carried by the freight carriers.</t>
  </si>
  <si>
    <t>The goods are predominantly made of steel and so do not represent a significant environmental hazard if involved in an accident during shipping.</t>
  </si>
  <si>
    <t>GHG emissions,  Air pollution due to  emissions from combustion of oil  based fuel particularly in air freight</t>
  </si>
  <si>
    <t>All goods transportation purchased directly by Alfa Laval.</t>
  </si>
  <si>
    <t>Normally, this is transportation between different Alfa Laval plants during manufacture and assembly, to distribution centres and to end customers.</t>
  </si>
  <si>
    <t>Continuous analysis of all significant transportation transactions to reduce use of airfreight.</t>
  </si>
  <si>
    <t>Reduction 3% per year on average 2007- 2011 base year 2006.</t>
  </si>
  <si>
    <t xml:space="preserve">Alfa Laval’s products are sold in over 100 countries using multiple sales channels.  These include own sales and service engineers, distributors, agents and engineering contractors.  </t>
  </si>
  <si>
    <t>Increase the use of environmental facts in sales discussions to better show the advantages of Alfa Laval products versus competitors in environmental “pay-back” terms as well as financial and other process advantages.</t>
  </si>
  <si>
    <t>Products could be used by customers who act negligently in relation to the environment.</t>
  </si>
  <si>
    <t>Own employed sales and support organisation.  Other sales channels such as distributors, agents etc. are omitted.</t>
  </si>
  <si>
    <t>Reduction of GHG impacts by changing  company leased cars to more fuel efficient models.</t>
  </si>
  <si>
    <t>Reduction by minimum 3% per year.</t>
  </si>
  <si>
    <t>For heat exchangers there is no direct impact during use.</t>
  </si>
  <si>
    <t>For other products most impact result from Energy to drive the product as well as cleaning chemicals and water used in cleaning-in-place processes.</t>
  </si>
  <si>
    <t>All major product families.</t>
  </si>
  <si>
    <t>See design and development step of the value chain.</t>
  </si>
  <si>
    <t>Encourage good preventative maintenance programmes to maintain efficiency.</t>
  </si>
  <si>
    <t>Alfa Laval offers service through a global network of service technicians and repair workshops.</t>
  </si>
  <si>
    <t>The installed base of Alfa Laval equipment is constantly growing because the life expectancy of the products is long.</t>
  </si>
  <si>
    <t>Good after sales support increases the efficiency of customers’ processes thus reducing energy consumption with less waste of process product.  This also increases the life time of the product.</t>
  </si>
  <si>
    <t>Water pollution from uncontrolled disposal of cleaning chemicals and pollutants/metals.</t>
  </si>
  <si>
    <t>Use of prohibited and restricted chemicals in repair workshops.</t>
  </si>
  <si>
    <t>Water, acid and alkali  consumption  with consequent impacts in production and disposal.</t>
  </si>
  <si>
    <t>All service and repair workshops. Employee business travel (of which many are in service functions)</t>
  </si>
  <si>
    <t>All service workshops to achieve Alfa Laval Bronze level EMS with focus on reduced use of process water, hazardous chemicals and the safe disposal of waste fluids.</t>
  </si>
  <si>
    <t>Reduction of process water through more recycling in larger workshops.</t>
  </si>
  <si>
    <t>A high percentage of products are manufactured from stainless steel and other ferrous materials which are produced from recycled steel (approx 80%).</t>
  </si>
  <si>
    <t>Alfa Laval products have a long life expectancy normally measured in decades.</t>
  </si>
  <si>
    <t>Improve recycling qualities of packaging material and improve recycling information.</t>
  </si>
  <si>
    <t>Customers could dispose of products without adequate cleaning resulting in their process material entering the waste stream.  We regard this issue as our customer’s responsibility and largely outside our sphere of influence.</t>
  </si>
  <si>
    <t>Packaging waste from product distribution.</t>
  </si>
  <si>
    <t>At the end of useful life by the products are usually recycled through established scrap metal industry.</t>
  </si>
  <si>
    <t xml:space="preserve">Recyclability in LCA (see new product design).  </t>
  </si>
  <si>
    <t>Alfa Laval’s environmental packaging specification was produced in 2007 It is now being implemented with target to cover 80% of purchased volume by 2010.</t>
  </si>
  <si>
    <t xml:space="preserve">Increase percentage of scrap from factories that is recycled. </t>
  </si>
  <si>
    <t xml:space="preserve">Decrease scrap, rework and claims. </t>
  </si>
  <si>
    <t>80% of purchased packaging volume compliant  with environment spec. by 2010.</t>
  </si>
  <si>
    <t xml:space="preserve">Alfa Laval’s organisation is characterised by having  employees spread over a wide global reach of over 50 countries on all continents.  Companies vary in size with 49% companies with less than 50 employees; 70% with less than 100 employees and 90% with less than 300 employees. </t>
  </si>
  <si>
    <t xml:space="preserve">Alfa Laval develops and sells products and solutions that contribute to energy, waste and pollution reduction in industrial and municipal processes. </t>
  </si>
  <si>
    <t>GHG emissions from energy consumption are the largest impact from the internal working of the company including transportation of products.</t>
  </si>
  <si>
    <t>Progress on projects can be read in the Alfa Laval Business Principles Progress reports.</t>
  </si>
  <si>
    <r>
      <t>“The World is seeking a number of ways to reduce emissions, produce fresh, clean water and use less energy.  Over the past 125 years, Alfa Laval has offered its customers solutions that help them to generate, reuse and protect natural resources – such as energy and water –in industrial processes”</t>
    </r>
    <r>
      <rPr>
        <sz val="10"/>
        <rFont val="Arial"/>
        <family val="2"/>
      </rPr>
      <t xml:space="preserve">  Lars Renström, CEO Alfa Laval – Annual report 2007.</t>
    </r>
  </si>
  <si>
    <r>
      <t>Main target is reduction of CO</t>
    </r>
    <r>
      <rPr>
        <vertAlign val="subscript"/>
        <sz val="10"/>
        <rFont val="Arial"/>
        <family val="2"/>
      </rPr>
      <t>2</t>
    </r>
    <r>
      <rPr>
        <sz val="10"/>
        <rFont val="Arial"/>
        <family val="2"/>
      </rPr>
      <t xml:space="preserve"> emissions in all Group internal processes adjusted for volume.</t>
    </r>
    <r>
      <rPr>
        <vertAlign val="subscript"/>
        <sz val="10"/>
        <rFont val="Arial"/>
        <family val="2"/>
      </rPr>
      <t>1</t>
    </r>
  </si>
  <si>
    <r>
      <t>1</t>
    </r>
    <r>
      <rPr>
        <sz val="10"/>
        <rFont val="Arial"/>
        <family val="2"/>
      </rPr>
      <t xml:space="preserve"> Excludes direct and indirect emissions from small office locations where measurement is impractical and impact is proportionally small.</t>
    </r>
  </si>
  <si>
    <r>
      <t xml:space="preserve">% of new products that have lower life time impact </t>
    </r>
    <r>
      <rPr>
        <vertAlign val="subscript"/>
        <sz val="10"/>
        <rFont val="Arial"/>
        <family val="2"/>
      </rPr>
      <t xml:space="preserve">2 </t>
    </r>
    <r>
      <rPr>
        <sz val="10"/>
        <rFont val="Arial"/>
        <family val="2"/>
      </rPr>
      <t xml:space="preserve">when compared with product being made obsolete or competing technologies. </t>
    </r>
    <r>
      <rPr>
        <vertAlign val="subscript"/>
        <sz val="10"/>
        <rFont val="Arial"/>
        <family val="2"/>
      </rPr>
      <t>.</t>
    </r>
    <r>
      <rPr>
        <sz val="10"/>
        <rFont val="Arial"/>
        <family val="2"/>
      </rPr>
      <t xml:space="preserve">  </t>
    </r>
  </si>
  <si>
    <r>
      <t>2</t>
    </r>
    <r>
      <rPr>
        <sz val="10"/>
        <rFont val="Arial"/>
        <family val="2"/>
      </rPr>
      <t xml:space="preserve"> Use life phase excluded. Because, if included, so many products would show a net positive impact this value would not then help to drive improvements in the other stages of the life cycle.</t>
    </r>
  </si>
  <si>
    <r>
      <t xml:space="preserve">% of suppliers with an environmental management system (EMS).  % suppliers with GHG reduction targets. </t>
    </r>
    <r>
      <rPr>
        <vertAlign val="subscript"/>
        <sz val="10"/>
        <rFont val="Arial"/>
        <family val="2"/>
      </rPr>
      <t>.</t>
    </r>
  </si>
  <si>
    <r>
      <t xml:space="preserve">Tonnes CO2 per million direct labour hours. -Reduction 3% per year on average 2007- 2011 base year 2006. </t>
    </r>
    <r>
      <rPr>
        <vertAlign val="subscript"/>
        <sz val="10"/>
        <rFont val="Arial"/>
        <family val="2"/>
      </rPr>
      <t>3</t>
    </r>
  </si>
  <si>
    <r>
      <t xml:space="preserve">Tonnes CO2 per tonne shipped goods. - Reduction 3% per year on average 2007- 2011 base year 2006. </t>
    </r>
    <r>
      <rPr>
        <vertAlign val="subscript"/>
        <sz val="10"/>
        <rFont val="Arial"/>
        <family val="2"/>
      </rPr>
      <t>3</t>
    </r>
  </si>
  <si>
    <r>
      <t>3</t>
    </r>
    <r>
      <rPr>
        <sz val="10"/>
        <rFont val="Arial"/>
        <family val="2"/>
      </rPr>
      <t xml:space="preserve"> Excludes acquisitions until they are incorporated in the reporting tool – max 3 years after acquisition.</t>
    </r>
  </si>
  <si>
    <r>
      <t xml:space="preserve">Average tonnes CO2-e per tonkm of shipped goods. </t>
    </r>
    <r>
      <rPr>
        <vertAlign val="subscript"/>
        <sz val="10"/>
        <rFont val="Arial"/>
        <family val="2"/>
      </rPr>
      <t>4</t>
    </r>
  </si>
  <si>
    <r>
      <t>4</t>
    </r>
    <r>
      <rPr>
        <vertAlign val="subscript"/>
        <sz val="10"/>
        <rFont val="Arial"/>
        <family val="2"/>
      </rPr>
      <t xml:space="preserve"> </t>
    </r>
    <r>
      <rPr>
        <sz val="10"/>
        <rFont val="Arial"/>
        <family val="2"/>
      </rPr>
      <t xml:space="preserve"> The measurements includes transports purchased via Alfa Laval but excludes the local /local transports due to low impact and they are for the time being  impossible to follow up</t>
    </r>
  </si>
  <si>
    <r>
      <t>CO</t>
    </r>
    <r>
      <rPr>
        <vertAlign val="subscript"/>
        <sz val="10"/>
        <rFont val="Arial"/>
        <family val="2"/>
      </rPr>
      <t>2</t>
    </r>
    <r>
      <rPr>
        <sz val="10"/>
        <rFont val="Arial"/>
        <family val="2"/>
      </rPr>
      <t xml:space="preserve">-e g/km of company car fleet. </t>
    </r>
  </si>
  <si>
    <r>
      <t>Tonnes CO2 per million direct labour hours. -Reduction 3% per year on average 2007- 2011 base year 2006.</t>
    </r>
    <r>
      <rPr>
        <vertAlign val="subscript"/>
        <sz val="10"/>
        <rFont val="Arial"/>
        <family val="2"/>
      </rPr>
      <t xml:space="preserve"> 8.1</t>
    </r>
  </si>
  <si>
    <r>
      <t xml:space="preserve">Volume of black &amp; grey chemicals. </t>
    </r>
    <r>
      <rPr>
        <vertAlign val="subscript"/>
        <sz val="10"/>
        <rFont val="Arial"/>
        <family val="2"/>
      </rPr>
      <t>8.1</t>
    </r>
  </si>
  <si>
    <t>1.  Customer Needs</t>
  </si>
  <si>
    <t>2. Design &amp; development</t>
  </si>
  <si>
    <t>3. Suppliers</t>
  </si>
  <si>
    <t>4. Manufacture</t>
  </si>
  <si>
    <t>5. Logistics and Distribution.</t>
  </si>
  <si>
    <t>6. Sales and Marketing</t>
  </si>
  <si>
    <t>7.  Use Phase</t>
  </si>
  <si>
    <t>8- After Sales Upgrading and Service</t>
  </si>
  <si>
    <t>9. Scrap and Recycling.</t>
  </si>
  <si>
    <t>Significant Opportunities.</t>
  </si>
  <si>
    <t>Significant Risks.</t>
  </si>
  <si>
    <t>Value Chain “Link”</t>
  </si>
  <si>
    <t xml:space="preserve">Many projects relating to new applications of our products in respond to our customers’ need to save energy or reduce other environmental impacts.  See Product Responsibility PRA 1 Section of this report </t>
  </si>
  <si>
    <t>Environment Risk and Opportunity Analysis</t>
  </si>
  <si>
    <t>ENVIRONMENTAL RISK AND OPPORTUNITIES IN THE VALUE CHAIN</t>
  </si>
  <si>
    <t>Recent customer case studies of sustainable product applications published in our customer magazine Here.</t>
  </si>
  <si>
    <t>This link takes you to the Environmental Value chain and Risk assessment.</t>
  </si>
  <si>
    <t>Main Risks are: Use of chemicals that could be hazardous to health and the environment.
Emissions of Greenhouse gases from consumption of energy.
Discharge of hazardous waste to the ground and water courses.</t>
  </si>
  <si>
    <t>We tailor the reporting according to the significance of the Alfa Laval entities.  Many entities lack critical mass to build detailed competence in environmental reporting – in these we focus on legal compliance.3</t>
  </si>
  <si>
    <t xml:space="preserve">We have been implementing a group wide EMS reporting tool for collecting detailed environmental data from all significant sites since 2006 . 
Companies acquired are excluded from GRI indicators for up to the first 3 years of ownership during the period when business processes are integrated and reporting methods adopted.  
</t>
  </si>
  <si>
    <t xml:space="preserve"> From 2006 a Sustainability section has been incorporated in the Company's Annual report which is published in March each year.
This is supplemented by a Business Principles Progress Report for the year which is also published in March.  For Sustainability specialists (such as SRI analysts) this GRI cross reference and data report has been first published in May 2009.  </t>
  </si>
  <si>
    <t>One of our Business Principles is "transparency" which states that Alfa Laval believes in open communication but is careful not to reveal commercially valuable information.  The content is influenced by the key impacts and risk assessment (see 1.2 above). 
Alfa Laval engages representatives of different stakeholder groups to comment on the content and clarity of the sustainability reports.  Primarily this is SRI analysts from the investor community with whom the company seeks to meet regularly.  Customers (as a part of their sustainability audits of Alfa Laval) are another valuable input but these meetings are still infrequent.  Employee representatives are engaged during routine dialogue with the Board of Directors (employee representatives sit on the Alfa Laval Board of Directors), through the European Works Council and in informal meetings.</t>
  </si>
  <si>
    <t xml:space="preserve">
Whilst we have the ambition to develop the quality of information in this report, we do not have the ambition to significantly increase its scope in the next few years.  Rather we will also focus on those factors that we feel are significant to the impacts and risks arising from the operations of Alfa Laval.  In other words; - we have no ambition to complete every aspect just because it is in the GRI list.
Alfa Laval's business strategy includes growth through acquisitions.  The speed and size of acquisitions has a significant effect on this report.  It is not possible to include every aspect of acquired companies immediately, some take longer than others depending on their prior experience of this type of reporting.  Thus year-on-year comparisons using the data in this report has to be conducted with care.</t>
  </si>
  <si>
    <t>Each stakeholder discussion normally helps to identify areas of sustainability performance that can be improved.  There are no over-riding areas of concern raised in 2011.</t>
  </si>
  <si>
    <r>
      <rPr>
        <sz val="12"/>
        <color indexed="9"/>
        <rFont val="Arial"/>
        <family val="2"/>
      </rPr>
      <t>Link to internet site:</t>
    </r>
    <r>
      <rPr>
        <sz val="10"/>
        <color indexed="9"/>
        <rFont val="Arial"/>
        <family val="2"/>
      </rPr>
      <t xml:space="preserve"> 
(Green link takes you directly to the article, Blue to the customer magazine pdf file)</t>
    </r>
  </si>
  <si>
    <t>ENVIRONMENT:  Other Indicators</t>
  </si>
  <si>
    <t>Each year a progress report on implementation of the Business Principles is published as a downloadable file on the internet.
This report discussed the targets and achievement against targets.</t>
  </si>
  <si>
    <t>Process for determining report content -Accuracy vs. completeness:</t>
  </si>
  <si>
    <t>Notes concerning restatements are be made in the data tables. 
We have found that people reporting data to Head Office sometimes identify mistakes in previous years reporting when they have to report a new year.  We celebrate when this happens because it represents an improvement in our processes and understanding.  However, it leaves us a dilemma of comparability when we consolidate our numbers.  To conserve resources for improvement initiatives rather than restating historical information we have decided not to restate the consolidated data from previous years.  However,  we will try to identify with notes where the data from previous years is not comparable.
Since we started this type of reporting the Alfa Laval Group has grown through organic growth and acquisitions.  An acquisition may be integrated in to existing businesses or it may be stand alone.  When  integrated it is impractical to try to restate historical data excluding the acquisition.  E.g. Products may be produced in different factories, distribution channels will be changed and new products launched, the legal entities will be changed.</t>
  </si>
  <si>
    <t>Financial data is gathered through the company's financial reporting system and is audited as described in the company Annual report.  
Non-financial data, for sustainability reporting and management is gathered through separate group-wide web based databases.  This data is not externally assured.  We have identified several areas in which we can improve reporting accuracy and clarity without the expense of external assurance. If stakeholders would like parts of this report to be externally assured they are very welcome to discuss this with the contact persons above.</t>
  </si>
  <si>
    <t>See 3.5.  Since 2005, each year Alfa Laval has asks different  SRI analysts to asses our sustainability management and reporting in relation to peer publically quoted companies.  The results of this help to prioritise actions.</t>
  </si>
  <si>
    <t xml:space="preserve"> Our goal is to maintain that over 80% of our production volume comes from sites with ISO14001.  The reduction in this figure in 2011 is due to the scale of the acquisitions made in  2011. 2011 figure is therefore an estimate.</t>
  </si>
  <si>
    <t xml:space="preserve">
All manufacturing and workshops sites in Alfa Laval are required to have careful control of all substances used in their processes and must have a product safety data sheet available at the place of work.  The product safety data sheets must be scrutinised to identify whether the substance appears on the “Black or Grey list”.  Each site must report the presence of listed chemicals in the Alfa Laval environmental management system.
The “Black and Grey” list of chemicals is published by Alfa Laval.  The black list are chemicals that are forbidden under international law such as the Montreal Protocol, need special permits, or have been identified as having very high risk to health or the environment.  New substances are added to the black list when international authorities (such as the European Chemicals Agency) have identified their risks or introduced new restrictions on their use. The list is maintained by Alfa Laval’s Materials and Chemicals Centre with close co-operation with authorities and other companies who have similar production processes.  
Alfa Laval may place some substances on the black list if the substance has been proposed for restriction by the ECHA even if the proposal has not yet been translated into law.  Alfa Laval seeks to eliminate black listed chemicals from its processes and products within 3 years of identifying it.
</t>
  </si>
  <si>
    <t>This is the calculated CO2 emissions from direct and indirect energy at these 20 sites.  The CO2 figure used here is based on the IPPC direct combustion emissions factors for direct energy and the GHGRP emission  factors for electricity (indirect energy).
Historical figures (2010 to 2006)  have been restated in 2011 so they are all calculated using comparable emission factors.</t>
  </si>
  <si>
    <t>The large increase in 2011 reflects the growth of production in China which is now Alfa Laval's second largest market and the relative decline in production volumes in Sweden where carbon emissions from electricity is far lower than China. Figures from 2008 to 2010 using GHGRP emissions factors all fuels data set 2006.   Figures f0r 2011 were calculated using the IEA emissions data fro 2008 because the GHGRP were not available when the database was implemented.  There is a negligible variance between the IAE and GHGRP emission factors for 2008 (GHGRP Scope 2)</t>
  </si>
  <si>
    <t>The data collection method for waste was changed in 2011 to provide more clarity into the nature of hazardous waste.  Unfortunately, several reporting units have misunderstood the requirements and it is not valid to consolidate the data at the time of publishing this report.  Clarification of the  data is in progress and we aim to publish this data in the June 2012 revision of the report.</t>
  </si>
  <si>
    <t>Land filled Waste (excluding building waste)</t>
  </si>
  <si>
    <t xml:space="preserve">This data relates to sites that contain a repair, reconditioning or module workshop. These workshops are frequently very small (15 employees or fewer).  However, they are often co-located with manufacturing, sales offices or other functions. Other significant sites e.g. large warehouses or R&amp;D centres are reported here as well as  manufacturing sites that have yet to achieve ISO14001 or have been acquired during the past 3 years.
Increase in 2011 is because a number of sites acquired in recent years have been included in the environmental reporting system for the first time.
Data for many of these sites is vulnerable to reporting errors because they cannot justify a full-time environmental manager and this function is a part-time responsibility for one person for whom it takes time to build competence in this field. 
 </t>
  </si>
  <si>
    <t>These figures available from 2011</t>
  </si>
  <si>
    <t>Note some sites contain a manufacturing function AND a service workshop. Some sites are distribution centres or contain R&amp;D centres.</t>
  </si>
  <si>
    <t>Number of sites that contain a service workshop.</t>
  </si>
  <si>
    <t>Manufacturing sites with more than 100 employees are required to be certified to ISO14001.  Smaller sites such as these may have ISO14001 certification as a local initiative.</t>
  </si>
  <si>
    <t>Total Indirect energy consumption (electricity)</t>
  </si>
  <si>
    <t>New Decanter for Wastewater reduces power consumption by 40% Page 17 Here Issue 29</t>
  </si>
  <si>
    <t>Pulp and paper mills being converted to Bio refineries.  Page 32 Here Issue 29</t>
  </si>
  <si>
    <t>Potable Water in Mexico City.  Page 4 Here Issue 30</t>
  </si>
  <si>
    <r>
      <rPr>
        <b/>
        <sz val="12"/>
        <color indexed="62"/>
        <rFont val="Arial"/>
        <family val="2"/>
      </rPr>
      <t>Summary:</t>
    </r>
    <r>
      <rPr>
        <b/>
        <sz val="12"/>
        <rFont val="Arial"/>
        <family val="2"/>
      </rPr>
      <t xml:space="preserve"> 
</t>
    </r>
    <r>
      <rPr>
        <b/>
        <sz val="10"/>
        <rFont val="Arial"/>
        <family val="2"/>
      </rPr>
      <t xml:space="preserve"> We have assessed our environmental impacts, risks and opportunities at each stage of our value chain (below).  
This table summarises the analysis..</t>
    </r>
  </si>
  <si>
    <t>Environmental Life Cycle Assessments are conducted in most Major Product Design Departments.</t>
  </si>
  <si>
    <t>We can influence and educate suppliers to have Environment Management systems to reduce their own negative environmental impacts including Greenhouse Gas (GHG) emissions.</t>
  </si>
  <si>
    <t>The manufacturing processes are mainly metal pressing, forming cutting, turning and milling which are not energy, water or chemical intensive.</t>
  </si>
  <si>
    <t>Greenhouse Gas (GHG) emissions from sales employee’s transportation and offices.</t>
  </si>
  <si>
    <t>Encourage telephone conferencing and netmeetings instead of physical meetings.  Encourage rail transportation instead of air transport for internal business trips.</t>
  </si>
  <si>
    <t>Alfa Laval provides products and services to many different industries. Many uses are to save energy or for environmental protection.  See Product Responsibility Section PR 1A for Customer Case Studies.</t>
  </si>
  <si>
    <r>
      <t>Many:  For example Alfa Laval , compact heat exchangers are estimated to be saving over 10 million tons CO</t>
    </r>
    <r>
      <rPr>
        <vertAlign val="subscript"/>
        <sz val="10"/>
        <rFont val="Arial"/>
        <family val="2"/>
      </rPr>
      <t>2</t>
    </r>
    <r>
      <rPr>
        <sz val="10"/>
        <rFont val="Arial"/>
        <family val="2"/>
      </rPr>
      <t>-e compared to the dominant “normal “heat transfer technology in oil refineries.   There is a significant opportunity to increase market share in this application at the time that oil refineries upgrade or refit their plants.</t>
    </r>
  </si>
  <si>
    <t>Number of companies analysed for detailed labour turnover statistics in lines LA2a to LA2h below.</t>
  </si>
  <si>
    <t xml:space="preserve">No. Employees at 31st December: </t>
  </si>
  <si>
    <t>Labour Turnover:</t>
  </si>
  <si>
    <t>8.8%</t>
  </si>
  <si>
    <t>9.5%</t>
  </si>
  <si>
    <t>13.4%</t>
  </si>
  <si>
    <t>Number of employees covered by labour turnover statistics LA2a to LA2h.</t>
  </si>
  <si>
    <t>We have chosen to study the largest 20 companies in the group as an indicator for  these statistics.   The largest 20 companies excludes Aalborg companies that were acquired in 2011.</t>
  </si>
  <si>
    <t>The  case in 2011 was in Australia</t>
  </si>
  <si>
    <t>From 2011 all legal  entities are included in this data.  Prior to 2011 the data was gathered from manufacturing facilities only. Some recent acquisitions may be excluded.</t>
  </si>
  <si>
    <t>Number of entities covered by the statistics in LA13a and LA13b</t>
  </si>
  <si>
    <t>LA13a</t>
  </si>
  <si>
    <t>LA13b</t>
  </si>
  <si>
    <t xml:space="preserve">
From 2011, (to reduce reporting load on such small sites) we do not collect this data from every site 
</t>
  </si>
  <si>
    <r>
      <t xml:space="preserve">2009:  1800 tons transferred from manufacturing reporting  (see EN3 EN4 for explanation). 
The figures reported here include an assumed amount of 3000 tonnes from sites that are sales offices and not included in the environmental reporting system.
</t>
    </r>
    <r>
      <rPr>
        <b/>
        <u/>
        <sz val="8"/>
        <rFont val="Arial"/>
        <family val="2"/>
      </rPr>
      <t>This is the calculation method used to summarise Alfa Laval's emissions from 2006 to 2010 in the Annual Report.</t>
    </r>
    <r>
      <rPr>
        <sz val="8"/>
        <rFont val="Arial"/>
        <family val="2"/>
      </rPr>
      <t xml:space="preserve"> </t>
    </r>
  </si>
  <si>
    <t>not calculated</t>
  </si>
  <si>
    <t xml:space="preserve">Note the number of sites included in this reporting has increased significantly between 2010 and 2011.  </t>
  </si>
  <si>
    <t>not collected</t>
  </si>
  <si>
    <t xml:space="preserve">In 2011 there were no incidents that required attention.  In 2010 the whistle-blower process was used to notify management of ethical non-compliances in one country in Asia. This resulted in a forensic examination, which found that the Business Principles had been compromised. As a result, all employees in that unit were trained in the Business Principles with a special focus on business integrity. This was followed up by the introduction of new internal controls. A few months later, interviews were conducted to assess the effectiveness of the training.
</t>
  </si>
  <si>
    <t>Sales companies are required to report on a number of ethical questions each year following training of the company management.  In 2011 an additional x companies were included in this reporting from recent acquisitions, but there were no additional countries added.</t>
  </si>
  <si>
    <t>Some of these organisations will have employees in several countries in high bribery and corruption risk countries.   Therefore do not compare this figure directly with the number of countries covered by these statistics. 
Sales companies have to report an annual estimated value of business lost due to unethical behaviour of prospective customers and/or because  we do not actively market our products due to ethical risk.  We do not report these values externally, but this is a useful measure internally to remind sales management that we expect corrupt business opportunities to be declined.   Annual reporting also reminds management of the policies.</t>
  </si>
  <si>
    <t xml:space="preserve">Alfa Laval has a "Fair Competition Policy" which specifies the rules regarding conduct towards competitors and suppliers.  Sales organisations are required to report annually on actions taken to communicate and train employees on the policy. </t>
  </si>
  <si>
    <t>No organisations included in  this statistic:</t>
  </si>
  <si>
    <t>PR1</t>
  </si>
  <si>
    <t>Click here for Manufacturing Data?</t>
  </si>
  <si>
    <t>Click here for Other Sites with Workshops?</t>
  </si>
  <si>
    <t>Click here for Other Environmental Indicators?</t>
  </si>
  <si>
    <t>CEO comment page 4 in 2007 Annual report:
"high energy prices, environmental aspects, and changes in the global energy policy herald many opportunities for Alfa Laval…..
"…and we see major opportunities for structural growth based on a more intense focus on environmental issues....
CEO comment page 3 in 2008 Annual Report.
".........However, the aim of creating better conditions for people is not limited to offering efficient and clean products. It includes all parts of our operations. We want our processes to have as little impact on the environment as possible and we want to ensure that our way of doing business does not add to social injustices or corruption."
CEO Comment page 9 in 2009 Annual Report 
"  Sustainability Initiatives - part of Alfa Laval's Daily Business Alfa Laval's broad offering includes products that and services that help our customers save energy, produce fresh water and reduce emissions.  Ultimately, we hope that our products will help create better conditions for people in their everyday lives...."
" ........Alfa Laval launches between 35 and 40 new products every year........  Among other effects, this has resulted in (products) which reduces the impact on the environment........."
CEO Comment page 9 in 2010 Annual Report.
"...changes derive from an increased focus ...on solutions to save energy, protect the environment and ensure hygienic food production.  .....Over the past 5 years, with this in mind, we have substantially increased our investment in research and development, with particular focus on energy and the environment."
CEO comment page 9 in 2011 Annual Report.
"....the laws and regulations aimed at reducing human impact on the environment being introduced in an increasing number of areas are boosting demand for our products........Our internal work also involves continuous efforts to ensure that our organisation promotes the reduction of the environmental impact.  We also endeavour to fulfil our business principles with respect to business ethics, social responsibility and transparency.</t>
  </si>
  <si>
    <t xml:space="preserve">We define different boundaries for different aspects of sustainability.  This is linked to the risk and impact assessment (see 1.2 for details).  In this way we try to avoid placing unnecessary demands on all business units to report lots of data that, in relation to the whole, is immaterial.
Thus, if a business unit is reporting sustainability data it is because there should be an improvement process in place locally and be managing the aspect.  I.e. Large manufacturing units will have more aspects to report on and manage than small service workshops.  Users of this report should therefore understand that the scope of the data is not always the same for every aspect.  Our policy is to define the scope of each aspect according to the risks and impacts of our business. 
Our environmental impacts are mainly due to the nature of operations at a particular site.  To gain  most transparency we collect data at site level. This is a different reporting structure to the operational organisation of  business units and also frequently to the legal company structure.  The management of environmental factors is practically managed at site level, however that site may manufacture products for several business units, a site may contain more than one legal entity and similarly a legal entity could contain several sites.  We believe that in order to report environmental data by business unit or legal entity we would have to use so many allocation keys that the resultant consolidation would cause us to lose transparency on the root drivers of environmental impacts.
Users of this report should therefore understand that the scope of the data is not always the same for every aspect.  Our policy is to define the scope of each aspect according to the risks and impacts of our business.  
We try to make the scope of each aspect clear in the report - not always easy.  If you need clarification, please contact us. 
</t>
  </si>
  <si>
    <t>31st March 2012 relating to 2011 Performance, updated 1 September 2012 with cross references to the 2011 written annual report.</t>
  </si>
  <si>
    <t>2011 Annual Report Page 128 for Corporate Governance Report.</t>
  </si>
  <si>
    <t xml:space="preserve">When we started environmental data reporting our goal was to include the whole enterprise in a uniform way.  Therefore our GRI reports prior to 2011 contained a consolidated section where we added together various environmental impacts.   From 2011 this has been discontinued. 
In recent years Alfa Laval's business strategy has included more acquisitions.  When we acquire a new company we incorporate their environmental data into our consolidated figures as soon as their data is reliable which is at some time in the first 3 years of our ownership.   Some acquisitions can achieve our standards quickly because they already have good environmental management systems, some take the full three years perhaps because they are a small company with little experience of this subject. Our consolidated figures therefore include different companies each year and, because environmental reporting will lag financial reporting to consolidate all environmental data in one data table can make trend analysis very difficult and often misrepresentative.
 Alfa Laval is made up of many different units across over 60 countries.  Many of these units are very small, employing less than 20 people. In small units, the most senior employee has the environmental management responsibility as a small part of their regular job but they are significantly constrained from environmental improvement activities by limited resources and an ever increasing business demand for our energy saving products and solutions.  We want the managers of small units to focus on minimizing the most significant environmental impacts of their units and not waste time reporting on every single environmental dimension.
For both of the above reasons we have relaxed some of our reporting requirements for the smaller units from 2011 in order to ensure we can include more units in our environmental reporting. This has also had the effect to switch time for corporate staff from checking and consolidation measurements  to focus on supporting improvement initiatives. 
From 2012 we will continue this refinement so that manufacturing units with ISO 14001 will be consolidated in one data table and all other units in another table.  We hope people following our progress find this clear and will be able to see the different way in which we manage environmental saving initiatives in each category of site. Please let us know your opinion.
</t>
  </si>
  <si>
    <t>The main publically reported measure is by gender.  See 2011 Annual Report pages 44 for comment and pages 96-97 for statistics.</t>
  </si>
  <si>
    <t>Detailed breakdown including remuneration information is shown on pages 97-98 of 2011 Annual report.</t>
  </si>
  <si>
    <t>We do not collect this information centrally.  Effective training and employee development has a very high focus in Alfa Laval and is regarded as an essential part of our competitive advantage.  However, we do not find quantity measures particularly useful.  We try to focus training according to need, whether it is a new employee who has a high need for training on, and off the job; or an experienced employee who needs updating training or personal development activities.
More details of training can be found in the 2011 Annual Report Page 44</t>
  </si>
  <si>
    <t>Litigation risks are explained in the Annual report.  See: Annual Report 2011 Page 92.</t>
  </si>
  <si>
    <t>This is an indicator that the policy is actively followed throughout the organisation.</t>
  </si>
  <si>
    <r>
      <t>A large part of Alfa Laval's business is developing, selling and servicing heat exchangers, for which the prime competitive advantage is efficiency or reduction of our customers' energy consumption. In addition to the list presented in section PR1 or this report please refer to Annual Reports (2011 Pages 29-31; 2010 Pages 36-37; 2009 Pages 46-47, 29-29, 25, 21; 2008 pages 10-12; 2007 Pages 14-15) for  special features on recent developments.
We have calculated the CO</t>
    </r>
    <r>
      <rPr>
        <vertAlign val="subscript"/>
        <sz val="8"/>
        <rFont val="Arial"/>
        <family val="2"/>
      </rPr>
      <t>2</t>
    </r>
    <r>
      <rPr>
        <sz val="8"/>
        <rFont val="Arial"/>
        <family val="2"/>
      </rPr>
      <t xml:space="preserve"> savings for customers that are changing to our technology as over 10 million tonnes per year compared with old-fashioned technology.  All products are designed with a life cycle assessment as a part of the design process - see the Business Principles Progress reports 2009 Para 2.12 and 2008 2.09 to 2.12 for more information.</t>
    </r>
  </si>
  <si>
    <t xml:space="preserve">Fines and litigation are communicated in the 2011 Group Annual Report. Page 92 </t>
  </si>
  <si>
    <t>Climate change is a significant risk for everyone in the World in one way or another.  However, the intensified forcus on the environmnet creates opportunities for Alfa Laval.
Human Rights abuses in the supply chain probably represent Alfa laval's largest risk from a sustainability point of view.</t>
  </si>
  <si>
    <t xml:space="preserve">Business Principles Progress reports for each year 2006 to 2011.
</t>
  </si>
  <si>
    <t>See 2011 Annual Report Pages 18-19; 24-25  46-47 for a summary of opportunities, also see section PR1 of this report for a list of recent case studies.
See Business Principles Progress Report 2009 (and 2008) Para. 3.01 for description of process to reduce risk in supply chain.</t>
  </si>
  <si>
    <t>2011 Annual report pages 20-25</t>
  </si>
  <si>
    <t>2011 Annual Report pages 32-39</t>
  </si>
  <si>
    <t>There are companies with employees in over 50 countries.</t>
  </si>
  <si>
    <t>2011 Annual Report pages 96</t>
  </si>
  <si>
    <t>2011 Annual Report Pages 10-11 and 130</t>
  </si>
  <si>
    <t>2011 Annual Report pages 32 to 45</t>
  </si>
  <si>
    <t>There are approximately 14,700 employees in over 50 countries, these are listed with numbers in the Annual Report.</t>
  </si>
  <si>
    <t>2011 Annual Report page 96</t>
  </si>
  <si>
    <t>2011 Annual Report page 10-11</t>
  </si>
  <si>
    <t>2011 Annual Report page 7</t>
  </si>
  <si>
    <t>2011 Annual report Pages 16-17 for aquisitions..</t>
  </si>
  <si>
    <r>
      <t xml:space="preserve">Gross emissions increased by approximately 1% using this calculation method.  3840 tons of those reported in 2008 are from acquisitions that were not included in 2007 figures.
</t>
    </r>
    <r>
      <rPr>
        <b/>
        <u/>
        <sz val="8"/>
        <rFont val="Arial"/>
        <family val="2"/>
      </rPr>
      <t>This is the calculation method used to summarise Alfa Laval's emissions from 2006 to 2010 in the Annual Report.</t>
    </r>
    <r>
      <rPr>
        <b/>
        <sz val="8"/>
        <rFont val="Arial"/>
        <family val="2"/>
      </rPr>
      <t xml:space="preserve">  We discontinued this calculation in 2011.</t>
    </r>
  </si>
  <si>
    <t>The predominant material used to manufacture Alfa Laval's products is metal.  We do not collect this data from each manufacturing site because the weight of material purchased is dependent on the product design and number of orders.  The environmental impacts of material in product design is studied in the life cycle analysis.   Thus, the factory cannot really influence the weight of materials purchased except by reducing scrap (see M-EN22)
However, we do have estimate figures that give an indication of total materials consumed in 2011:  Stainless Steel:  Approx  27,000 Metric Tonnes; Other steel , approx 21,000 MT; Other metals (Copper, Titanium; Aluminium), approx 8000 MT in total.</t>
  </si>
  <si>
    <t>From 2011, (to reduce reporting load on such small sites) we do not collect direct energy data from every site .  These figures have been calculated using the assumptions for direct energy consumption given in O-EN3 above using conversion factors from 2010 data.</t>
  </si>
  <si>
    <t>These statistics are gathered from sales companies in 66 different countries.  To date we have not extended this reporting across all entities such as factories and R&amp;D Centres..</t>
  </si>
</sst>
</file>

<file path=xl/styles.xml><?xml version="1.0" encoding="utf-8"?>
<styleSheet xmlns="http://schemas.openxmlformats.org/spreadsheetml/2006/main">
  <numFmts count="8">
    <numFmt numFmtId="43" formatCode="_-* #,##0.00\ _k_r_-;\-* #,##0.00\ _k_r_-;_-* &quot;-&quot;??\ _k_r_-;_-@_-"/>
    <numFmt numFmtId="164" formatCode="_-* #,##0.0\ _k_r_-;\-* #,##0.0\ _k_r_-;_-* &quot;-&quot;??\ _k_r_-;_-@_-"/>
    <numFmt numFmtId="165" formatCode="_-* #,##0\ _k_r_-;\-* #,##0\ _k_r_-;_-* &quot;-&quot;??\ _k_r_-;_-@_-"/>
    <numFmt numFmtId="166" formatCode="#,##0.0"/>
    <numFmt numFmtId="167" formatCode="#,##0_ ;\-#,##0\ "/>
    <numFmt numFmtId="168" formatCode="0.0000000000"/>
    <numFmt numFmtId="169" formatCode="0.0%"/>
    <numFmt numFmtId="170" formatCode="0.0"/>
  </numFmts>
  <fonts count="67">
    <font>
      <sz val="10"/>
      <name val="Arial"/>
    </font>
    <font>
      <sz val="10"/>
      <name val="Arial"/>
      <family val="2"/>
    </font>
    <font>
      <sz val="8"/>
      <name val="Arial"/>
      <family val="2"/>
    </font>
    <font>
      <u/>
      <sz val="10"/>
      <color indexed="12"/>
      <name val="Arial"/>
      <family val="2"/>
    </font>
    <font>
      <b/>
      <sz val="11"/>
      <name val="Arial"/>
      <family val="2"/>
    </font>
    <font>
      <sz val="11"/>
      <name val="Arial"/>
      <family val="2"/>
    </font>
    <font>
      <sz val="12"/>
      <name val="Arial"/>
      <family val="2"/>
    </font>
    <font>
      <u/>
      <sz val="12"/>
      <color indexed="12"/>
      <name val="Arial"/>
      <family val="2"/>
    </font>
    <font>
      <b/>
      <sz val="12"/>
      <name val="Arial"/>
      <family val="2"/>
    </font>
    <font>
      <sz val="9"/>
      <name val="Arial"/>
      <family val="2"/>
    </font>
    <font>
      <sz val="11"/>
      <name val="Arial"/>
      <family val="2"/>
    </font>
    <font>
      <b/>
      <sz val="8"/>
      <name val="Arial"/>
      <family val="2"/>
    </font>
    <font>
      <sz val="8"/>
      <name val="Arial"/>
      <family val="2"/>
    </font>
    <font>
      <b/>
      <sz val="10"/>
      <name val="Arial"/>
      <family val="2"/>
    </font>
    <font>
      <b/>
      <sz val="12"/>
      <color indexed="12"/>
      <name val="Arial"/>
      <family val="2"/>
    </font>
    <font>
      <vertAlign val="superscript"/>
      <sz val="8"/>
      <name val="Arial"/>
      <family val="2"/>
    </font>
    <font>
      <sz val="9"/>
      <name val="Arial"/>
      <family val="2"/>
    </font>
    <font>
      <u/>
      <sz val="9"/>
      <color indexed="12"/>
      <name val="Arial"/>
      <family val="2"/>
    </font>
    <font>
      <sz val="7"/>
      <name val="Arial"/>
      <family val="2"/>
    </font>
    <font>
      <u/>
      <sz val="8"/>
      <color indexed="12"/>
      <name val="Arial"/>
      <family val="2"/>
    </font>
    <font>
      <u/>
      <sz val="16"/>
      <color indexed="9"/>
      <name val="Arial"/>
      <family val="2"/>
    </font>
    <font>
      <b/>
      <u/>
      <sz val="12"/>
      <color indexed="12"/>
      <name val="Arial"/>
      <family val="2"/>
    </font>
    <font>
      <sz val="12"/>
      <name val="Arial"/>
      <family val="2"/>
    </font>
    <font>
      <b/>
      <sz val="12"/>
      <color indexed="9"/>
      <name val="Arial"/>
      <family val="2"/>
    </font>
    <font>
      <b/>
      <sz val="10"/>
      <color indexed="9"/>
      <name val="Arial"/>
      <family val="2"/>
    </font>
    <font>
      <sz val="8"/>
      <color indexed="9"/>
      <name val="Arial"/>
      <family val="2"/>
    </font>
    <font>
      <sz val="10"/>
      <color indexed="9"/>
      <name val="Arial"/>
      <family val="2"/>
    </font>
    <font>
      <u/>
      <sz val="8"/>
      <color indexed="12"/>
      <name val="Arial"/>
      <family val="2"/>
    </font>
    <font>
      <sz val="10"/>
      <name val="Arial"/>
      <family val="2"/>
    </font>
    <font>
      <sz val="10"/>
      <color indexed="12"/>
      <name val="Arial"/>
      <family val="2"/>
    </font>
    <font>
      <b/>
      <sz val="10"/>
      <name val="Arial"/>
      <family val="2"/>
    </font>
    <font>
      <b/>
      <sz val="8"/>
      <name val="Arial"/>
      <family val="2"/>
    </font>
    <font>
      <sz val="10"/>
      <name val="Arial"/>
      <family val="2"/>
    </font>
    <font>
      <b/>
      <sz val="14"/>
      <color indexed="9"/>
      <name val="Arial"/>
      <family val="2"/>
    </font>
    <font>
      <b/>
      <sz val="16"/>
      <color indexed="9"/>
      <name val="Arial"/>
      <family val="2"/>
    </font>
    <font>
      <sz val="16"/>
      <name val="Arial"/>
      <family val="2"/>
    </font>
    <font>
      <sz val="16"/>
      <color indexed="9"/>
      <name val="Arial"/>
      <family val="2"/>
    </font>
    <font>
      <i/>
      <sz val="8"/>
      <name val="Arial"/>
      <family val="2"/>
    </font>
    <font>
      <i/>
      <sz val="10"/>
      <name val="Arial"/>
      <family val="2"/>
    </font>
    <font>
      <vertAlign val="subscript"/>
      <sz val="8"/>
      <name val="Arial"/>
      <family val="2"/>
    </font>
    <font>
      <sz val="10"/>
      <name val="Arial"/>
      <family val="2"/>
    </font>
    <font>
      <b/>
      <u/>
      <sz val="8"/>
      <name val="Arial"/>
      <family val="2"/>
    </font>
    <font>
      <sz val="8"/>
      <color indexed="63"/>
      <name val="Arial"/>
      <family val="2"/>
    </font>
    <font>
      <b/>
      <sz val="10"/>
      <color indexed="63"/>
      <name val="Verdana"/>
      <family val="2"/>
    </font>
    <font>
      <sz val="12"/>
      <color indexed="9"/>
      <name val="Arial"/>
      <family val="2"/>
    </font>
    <font>
      <b/>
      <sz val="9"/>
      <name val="Arial"/>
      <family val="2"/>
    </font>
    <font>
      <b/>
      <sz val="9"/>
      <color indexed="9"/>
      <name val="Arial"/>
      <family val="2"/>
    </font>
    <font>
      <sz val="10"/>
      <name val="Times New Roman"/>
      <family val="1"/>
    </font>
    <font>
      <vertAlign val="subscript"/>
      <sz val="10"/>
      <name val="Arial"/>
      <family val="2"/>
    </font>
    <font>
      <vertAlign val="superscript"/>
      <sz val="10"/>
      <name val="Arial"/>
      <family val="2"/>
    </font>
    <font>
      <b/>
      <sz val="12"/>
      <color indexed="62"/>
      <name val="Arial"/>
      <family val="2"/>
    </font>
    <font>
      <u/>
      <sz val="10"/>
      <name val="Arial"/>
      <family val="2"/>
    </font>
    <font>
      <sz val="18"/>
      <color theme="0"/>
      <name val="Arial"/>
      <family val="2"/>
    </font>
    <font>
      <b/>
      <u/>
      <sz val="12"/>
      <color theme="0"/>
      <name val="Arial"/>
      <family val="2"/>
    </font>
    <font>
      <b/>
      <sz val="12"/>
      <color theme="0"/>
      <name val="Arial"/>
      <family val="2"/>
    </font>
    <font>
      <b/>
      <i/>
      <u/>
      <sz val="10"/>
      <color rgb="FF333333"/>
      <name val="Verdana"/>
      <family val="2"/>
    </font>
    <font>
      <b/>
      <i/>
      <sz val="10"/>
      <color rgb="FF333333"/>
      <name val="Verdana"/>
      <family val="2"/>
    </font>
    <font>
      <sz val="8"/>
      <color theme="0"/>
      <name val="Arial"/>
      <family val="2"/>
    </font>
    <font>
      <b/>
      <sz val="10"/>
      <color rgb="FF000000"/>
      <name val="Arial"/>
      <family val="2"/>
    </font>
    <font>
      <b/>
      <sz val="12"/>
      <color theme="4" tint="-0.249977111117893"/>
      <name val="Arial"/>
      <family val="2"/>
    </font>
    <font>
      <sz val="12"/>
      <color theme="0"/>
      <name val="Arial"/>
      <family val="2"/>
    </font>
    <font>
      <u/>
      <sz val="10"/>
      <color rgb="FF00B050"/>
      <name val="Arial"/>
      <family val="2"/>
    </font>
    <font>
      <u/>
      <sz val="10"/>
      <color theme="3"/>
      <name val="Arial"/>
      <family val="2"/>
    </font>
    <font>
      <b/>
      <sz val="10"/>
      <color theme="4" tint="-0.249977111117893"/>
      <name val="Arial"/>
      <family val="2"/>
    </font>
    <font>
      <b/>
      <sz val="8"/>
      <color theme="3"/>
      <name val="Arial"/>
      <family val="2"/>
    </font>
    <font>
      <sz val="8"/>
      <color theme="3"/>
      <name val="Arial"/>
      <family val="2"/>
    </font>
    <font>
      <u/>
      <sz val="18"/>
      <color theme="0"/>
      <name val="Arial"/>
      <family val="2"/>
    </font>
  </fonts>
  <fills count="13">
    <fill>
      <patternFill patternType="none"/>
    </fill>
    <fill>
      <patternFill patternType="gray125"/>
    </fill>
    <fill>
      <patternFill patternType="solid">
        <fgColor indexed="12"/>
        <bgColor indexed="64"/>
      </patternFill>
    </fill>
    <fill>
      <patternFill patternType="solid">
        <fgColor indexed="41"/>
        <bgColor indexed="64"/>
      </patternFill>
    </fill>
    <fill>
      <patternFill patternType="solid">
        <fgColor indexed="26"/>
        <bgColor indexed="64"/>
      </patternFill>
    </fill>
    <fill>
      <patternFill patternType="solid">
        <fgColor indexed="47"/>
        <bgColor indexed="64"/>
      </patternFill>
    </fill>
    <fill>
      <patternFill patternType="solid">
        <fgColor rgb="FF0070C0"/>
        <bgColor indexed="64"/>
      </patternFill>
    </fill>
    <fill>
      <patternFill patternType="solid">
        <fgColor rgb="FF0000FF"/>
        <bgColor indexed="64"/>
      </patternFill>
    </fill>
    <fill>
      <patternFill patternType="solid">
        <fgColor rgb="FFECF1F8"/>
        <bgColor indexed="64"/>
      </patternFill>
    </fill>
    <fill>
      <patternFill patternType="solid">
        <fgColor rgb="FFFEFBBE"/>
        <bgColor indexed="64"/>
      </patternFill>
    </fill>
    <fill>
      <patternFill patternType="solid">
        <fgColor rgb="FFFEF0F7"/>
        <bgColor indexed="64"/>
      </patternFill>
    </fill>
    <fill>
      <patternFill patternType="solid">
        <fgColor theme="8" tint="0.79998168889431442"/>
        <bgColor indexed="64"/>
      </patternFill>
    </fill>
    <fill>
      <patternFill patternType="solid">
        <fgColor theme="6" tint="0.79998168889431442"/>
        <bgColor indexed="64"/>
      </patternFill>
    </fill>
  </fills>
  <borders count="84">
    <border>
      <left/>
      <right/>
      <top/>
      <bottom/>
      <diagonal/>
    </border>
    <border>
      <left style="dashed">
        <color indexed="64"/>
      </left>
      <right style="dashed">
        <color indexed="64"/>
      </right>
      <top style="dashed">
        <color indexed="64"/>
      </top>
      <bottom style="dashed">
        <color indexed="64"/>
      </bottom>
      <diagonal/>
    </border>
    <border>
      <left style="dotted">
        <color indexed="64"/>
      </left>
      <right style="dotted">
        <color indexed="64"/>
      </right>
      <top style="dotted">
        <color indexed="64"/>
      </top>
      <bottom style="dotted">
        <color indexed="64"/>
      </bottom>
      <diagonal/>
    </border>
    <border>
      <left/>
      <right style="dotted">
        <color indexed="64"/>
      </right>
      <top style="dotted">
        <color indexed="64"/>
      </top>
      <bottom/>
      <diagonal/>
    </border>
    <border>
      <left style="dotted">
        <color indexed="64"/>
      </left>
      <right/>
      <top style="dotted">
        <color indexed="64"/>
      </top>
      <bottom style="dotted">
        <color indexed="64"/>
      </bottom>
      <diagonal/>
    </border>
    <border>
      <left style="dashed">
        <color indexed="64"/>
      </left>
      <right style="dashed">
        <color indexed="64"/>
      </right>
      <top style="dotted">
        <color indexed="64"/>
      </top>
      <bottom/>
      <diagonal/>
    </border>
    <border>
      <left style="medium">
        <color indexed="64"/>
      </left>
      <right style="dashed">
        <color indexed="64"/>
      </right>
      <top style="dotted">
        <color indexed="64"/>
      </top>
      <bottom/>
      <diagonal/>
    </border>
    <border>
      <left/>
      <right style="dotted">
        <color indexed="64"/>
      </right>
      <top style="dotted">
        <color indexed="64"/>
      </top>
      <bottom style="dotted">
        <color indexed="64"/>
      </bottom>
      <diagonal/>
    </border>
    <border>
      <left/>
      <right/>
      <top/>
      <bottom style="dotted">
        <color indexed="64"/>
      </bottom>
      <diagonal/>
    </border>
    <border>
      <left style="dashed">
        <color indexed="64"/>
      </left>
      <right style="dashed">
        <color indexed="64"/>
      </right>
      <top style="dashed">
        <color indexed="64"/>
      </top>
      <bottom style="dotted">
        <color indexed="64"/>
      </bottom>
      <diagonal/>
    </border>
    <border>
      <left/>
      <right/>
      <top/>
      <bottom style="dashed">
        <color indexed="64"/>
      </bottom>
      <diagonal/>
    </border>
    <border>
      <left style="dashed">
        <color indexed="64"/>
      </left>
      <right style="dotted">
        <color indexed="64"/>
      </right>
      <top style="dotted">
        <color indexed="64"/>
      </top>
      <bottom style="dotted">
        <color indexed="64"/>
      </bottom>
      <diagonal/>
    </border>
    <border>
      <left style="dashed">
        <color indexed="64"/>
      </left>
      <right/>
      <top style="dashed">
        <color indexed="64"/>
      </top>
      <bottom/>
      <diagonal/>
    </border>
    <border>
      <left/>
      <right/>
      <top style="dashed">
        <color indexed="64"/>
      </top>
      <bottom/>
      <diagonal/>
    </border>
    <border>
      <left/>
      <right/>
      <top style="dotted">
        <color indexed="64"/>
      </top>
      <bottom/>
      <diagonal/>
    </border>
    <border>
      <left/>
      <right style="dashed">
        <color indexed="64"/>
      </right>
      <top style="dashed">
        <color indexed="64"/>
      </top>
      <bottom style="dashed">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dotted">
        <color indexed="64"/>
      </right>
      <top/>
      <bottom/>
      <diagonal/>
    </border>
    <border>
      <left style="dashed">
        <color indexed="64"/>
      </left>
      <right style="dashed">
        <color indexed="64"/>
      </right>
      <top/>
      <bottom/>
      <diagonal/>
    </border>
    <border>
      <left style="dashed">
        <color indexed="64"/>
      </left>
      <right style="dashed">
        <color indexed="64"/>
      </right>
      <top style="dashed">
        <color indexed="64"/>
      </top>
      <bottom/>
      <diagonal/>
    </border>
    <border>
      <left style="dotted">
        <color indexed="64"/>
      </left>
      <right style="medium">
        <color indexed="64"/>
      </right>
      <top style="medium">
        <color indexed="64"/>
      </top>
      <bottom/>
      <diagonal/>
    </border>
    <border>
      <left style="dotted">
        <color indexed="64"/>
      </left>
      <right style="medium">
        <color indexed="64"/>
      </right>
      <top/>
      <bottom/>
      <diagonal/>
    </border>
    <border>
      <left style="dotted">
        <color indexed="64"/>
      </left>
      <right style="medium">
        <color indexed="64"/>
      </right>
      <top/>
      <bottom style="dotted">
        <color indexed="64"/>
      </bottom>
      <diagonal/>
    </border>
    <border>
      <left style="medium">
        <color indexed="64"/>
      </left>
      <right/>
      <top/>
      <bottom/>
      <diagonal/>
    </border>
    <border>
      <left style="medium">
        <color indexed="64"/>
      </left>
      <right style="dotted">
        <color indexed="64"/>
      </right>
      <top/>
      <bottom/>
      <diagonal/>
    </border>
    <border>
      <left style="dotted">
        <color indexed="64"/>
      </left>
      <right style="medium">
        <color indexed="64"/>
      </right>
      <top style="dotted">
        <color indexed="64"/>
      </top>
      <bottom style="dotted">
        <color indexed="64"/>
      </bottom>
      <diagonal/>
    </border>
    <border>
      <left style="dashed">
        <color indexed="64"/>
      </left>
      <right style="medium">
        <color indexed="64"/>
      </right>
      <top style="dotted">
        <color indexed="64"/>
      </top>
      <bottom/>
      <diagonal/>
    </border>
    <border>
      <left style="dashed">
        <color indexed="64"/>
      </left>
      <right style="medium">
        <color indexed="64"/>
      </right>
      <top/>
      <bottom style="medium">
        <color indexed="64"/>
      </bottom>
      <diagonal/>
    </border>
    <border>
      <left style="dashed">
        <color indexed="64"/>
      </left>
      <right style="dotted">
        <color indexed="64"/>
      </right>
      <top/>
      <bottom style="dotted">
        <color indexed="64"/>
      </bottom>
      <diagonal/>
    </border>
    <border>
      <left style="dashed">
        <color indexed="64"/>
      </left>
      <right style="dashed">
        <color indexed="64"/>
      </right>
      <top/>
      <bottom style="dashed">
        <color indexed="64"/>
      </bottom>
      <diagonal/>
    </border>
    <border>
      <left/>
      <right/>
      <top style="dashed">
        <color indexed="64"/>
      </top>
      <bottom style="dashed">
        <color indexed="64"/>
      </bottom>
      <diagonal/>
    </border>
    <border>
      <left/>
      <right style="dashed">
        <color indexed="64"/>
      </right>
      <top style="dashed">
        <color indexed="64"/>
      </top>
      <bottom/>
      <diagonal/>
    </border>
    <border>
      <left style="dashed">
        <color indexed="64"/>
      </left>
      <right/>
      <top style="dashed">
        <color indexed="64"/>
      </top>
      <bottom style="dashed">
        <color indexed="64"/>
      </bottom>
      <diagonal/>
    </border>
    <border>
      <left style="dashed">
        <color indexed="64"/>
      </left>
      <right/>
      <top style="dotted">
        <color indexed="64"/>
      </top>
      <bottom style="dashed">
        <color indexed="64"/>
      </bottom>
      <diagonal/>
    </border>
    <border>
      <left style="dotted">
        <color indexed="64"/>
      </left>
      <right/>
      <top/>
      <bottom style="dotted">
        <color indexed="64"/>
      </bottom>
      <diagonal/>
    </border>
    <border>
      <left style="dashed">
        <color indexed="64"/>
      </left>
      <right/>
      <top/>
      <bottom style="dashed">
        <color indexed="64"/>
      </bottom>
      <diagonal/>
    </border>
    <border>
      <left/>
      <right style="dashed">
        <color indexed="64"/>
      </right>
      <top/>
      <bottom style="dashed">
        <color indexed="64"/>
      </bottom>
      <diagonal/>
    </border>
    <border>
      <left style="dashed">
        <color indexed="64"/>
      </left>
      <right/>
      <top style="dotted">
        <color indexed="64"/>
      </top>
      <bottom style="dotted">
        <color indexed="64"/>
      </bottom>
      <diagonal/>
    </border>
    <border>
      <left/>
      <right/>
      <top style="dotted">
        <color indexed="64"/>
      </top>
      <bottom style="dotted">
        <color indexed="64"/>
      </bottom>
      <diagonal/>
    </border>
    <border>
      <left/>
      <right style="dotted">
        <color indexed="64"/>
      </right>
      <top/>
      <bottom style="dotted">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dotted">
        <color indexed="64"/>
      </bottom>
      <diagonal/>
    </border>
    <border>
      <left/>
      <right/>
      <top style="medium">
        <color indexed="64"/>
      </top>
      <bottom/>
      <diagonal/>
    </border>
    <border>
      <left style="dashed">
        <color indexed="64"/>
      </left>
      <right style="dotted">
        <color indexed="64"/>
      </right>
      <top style="dotted">
        <color indexed="64"/>
      </top>
      <bottom/>
      <diagonal/>
    </border>
    <border>
      <left style="medium">
        <color indexed="64"/>
      </left>
      <right/>
      <top style="medium">
        <color indexed="64"/>
      </top>
      <bottom/>
      <diagonal/>
    </border>
    <border>
      <left style="dotted">
        <color indexed="64"/>
      </left>
      <right/>
      <top/>
      <bottom/>
      <diagonal/>
    </border>
    <border>
      <left style="dashed">
        <color indexed="64"/>
      </left>
      <right/>
      <top/>
      <bottom/>
      <diagonal/>
    </border>
    <border>
      <left/>
      <right style="medium">
        <color indexed="64"/>
      </right>
      <top style="medium">
        <color indexed="64"/>
      </top>
      <bottom/>
      <diagonal/>
    </border>
    <border>
      <left style="dashed">
        <color indexed="64"/>
      </left>
      <right style="dotted">
        <color indexed="64"/>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dotted">
        <color indexed="64"/>
      </right>
      <top/>
      <bottom style="medium">
        <color indexed="64"/>
      </bottom>
      <diagonal/>
    </border>
    <border>
      <left style="dotted">
        <color indexed="64"/>
      </left>
      <right style="dashed">
        <color indexed="64"/>
      </right>
      <top style="dotted">
        <color indexed="64"/>
      </top>
      <bottom/>
      <diagonal/>
    </border>
    <border>
      <left style="dotted">
        <color indexed="64"/>
      </left>
      <right style="dashed">
        <color indexed="64"/>
      </right>
      <top/>
      <bottom style="medium">
        <color indexed="64"/>
      </bottom>
      <diagonal/>
    </border>
    <border>
      <left style="dotted">
        <color indexed="64"/>
      </left>
      <right style="dotted">
        <color indexed="64"/>
      </right>
      <top/>
      <bottom/>
      <diagonal/>
    </border>
    <border>
      <left style="medium">
        <color indexed="64"/>
      </left>
      <right style="dotted">
        <color indexed="64"/>
      </right>
      <top style="medium">
        <color indexed="64"/>
      </top>
      <bottom/>
      <diagonal/>
    </border>
    <border>
      <left style="dashed">
        <color indexed="64"/>
      </left>
      <right/>
      <top style="dotted">
        <color indexed="64"/>
      </top>
      <bottom/>
      <diagonal/>
    </border>
    <border>
      <left/>
      <right style="dashed">
        <color indexed="64"/>
      </right>
      <top style="dotted">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top style="thin">
        <color indexed="64"/>
      </top>
      <bottom style="dashed">
        <color indexed="64"/>
      </bottom>
      <diagonal/>
    </border>
    <border>
      <left/>
      <right/>
      <top style="thin">
        <color indexed="64"/>
      </top>
      <bottom style="dashed">
        <color indexed="64"/>
      </bottom>
      <diagonal/>
    </border>
    <border>
      <left/>
      <right style="dashed">
        <color indexed="64"/>
      </right>
      <top style="thin">
        <color indexed="64"/>
      </top>
      <bottom style="dashed">
        <color indexed="64"/>
      </bottom>
      <diagonal/>
    </border>
    <border>
      <left/>
      <right style="dashed">
        <color indexed="64"/>
      </right>
      <top/>
      <bottom/>
      <diagonal/>
    </border>
    <border>
      <left/>
      <right/>
      <top style="dotted">
        <color indexed="64"/>
      </top>
      <bottom style="dashed">
        <color indexed="64"/>
      </bottom>
      <diagonal/>
    </border>
    <border>
      <left/>
      <right style="dashed">
        <color indexed="64"/>
      </right>
      <top style="dotted">
        <color indexed="64"/>
      </top>
      <bottom style="dashed">
        <color indexed="64"/>
      </bottom>
      <diagonal/>
    </border>
    <border>
      <left/>
      <right style="dashed">
        <color indexed="64"/>
      </right>
      <top/>
      <bottom style="dotted">
        <color indexed="64"/>
      </bottom>
      <diagonal/>
    </border>
    <border>
      <left style="dotted">
        <color indexed="64"/>
      </left>
      <right/>
      <top style="dotted">
        <color indexed="64"/>
      </top>
      <bottom/>
      <diagonal/>
    </border>
    <border>
      <left style="dashed">
        <color indexed="64"/>
      </left>
      <right/>
      <top/>
      <bottom style="dotted">
        <color indexed="64"/>
      </bottom>
      <diagonal/>
    </border>
    <border>
      <left/>
      <right style="dashed">
        <color indexed="64"/>
      </right>
      <top style="dotted">
        <color indexed="64"/>
      </top>
      <bottom style="dotted">
        <color indexed="64"/>
      </bottom>
      <diagonal/>
    </border>
    <border>
      <left/>
      <right style="medium">
        <color rgb="FF000000"/>
      </right>
      <top style="medium">
        <color rgb="FF000000"/>
      </top>
      <bottom/>
      <diagonal/>
    </border>
    <border>
      <left/>
      <right style="medium">
        <color rgb="FF000000"/>
      </right>
      <top/>
      <bottom/>
      <diagonal/>
    </border>
    <border>
      <left/>
      <right style="medium">
        <color rgb="FF000000"/>
      </right>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style="medium">
        <color rgb="FF000000"/>
      </left>
      <right style="medium">
        <color rgb="FF000000"/>
      </right>
      <top style="medium">
        <color rgb="FF000000"/>
      </top>
      <bottom style="medium">
        <color rgb="FF000000"/>
      </bottom>
      <diagonal/>
    </border>
    <border>
      <left style="thin">
        <color theme="9" tint="0.39994506668294322"/>
      </left>
      <right/>
      <top style="thin">
        <color theme="9" tint="0.39991454817346722"/>
      </top>
      <bottom style="thin">
        <color theme="9" tint="0.39991454817346722"/>
      </bottom>
      <diagonal/>
    </border>
    <border>
      <left/>
      <right/>
      <top style="thin">
        <color theme="9" tint="0.39991454817346722"/>
      </top>
      <bottom style="thin">
        <color theme="9" tint="0.39991454817346722"/>
      </bottom>
      <diagonal/>
    </border>
    <border>
      <left/>
      <right style="thin">
        <color theme="9" tint="0.39991454817346722"/>
      </right>
      <top style="thin">
        <color theme="9" tint="0.39991454817346722"/>
      </top>
      <bottom style="thin">
        <color theme="9" tint="0.39991454817346722"/>
      </bottom>
      <diagonal/>
    </border>
  </borders>
  <cellStyleXfs count="4">
    <xf numFmtId="0" fontId="0" fillId="0" borderId="0"/>
    <xf numFmtId="43" fontId="1" fillId="0" borderId="0" applyFont="0" applyFill="0" applyBorder="0" applyAlignment="0" applyProtection="0"/>
    <xf numFmtId="0" fontId="3" fillId="0" borderId="0" applyNumberFormat="0" applyFill="0" applyBorder="0" applyAlignment="0" applyProtection="0">
      <alignment vertical="top"/>
      <protection locked="0"/>
    </xf>
    <xf numFmtId="9" fontId="40" fillId="0" borderId="0" applyFont="0" applyFill="0" applyBorder="0" applyAlignment="0" applyProtection="0"/>
  </cellStyleXfs>
  <cellXfs count="757">
    <xf numFmtId="0" fontId="0" fillId="0" borderId="0" xfId="0"/>
    <xf numFmtId="0" fontId="5" fillId="0" borderId="0" xfId="0" applyFont="1" applyBorder="1" applyAlignment="1">
      <alignment wrapText="1"/>
    </xf>
    <xf numFmtId="0" fontId="0" fillId="0" borderId="0" xfId="0" applyAlignment="1">
      <alignment wrapText="1"/>
    </xf>
    <xf numFmtId="0" fontId="6" fillId="0" borderId="0" xfId="0" applyFont="1"/>
    <xf numFmtId="0" fontId="5" fillId="0" borderId="0" xfId="0" applyFont="1" applyAlignment="1">
      <alignment wrapText="1"/>
    </xf>
    <xf numFmtId="0" fontId="0" fillId="0" borderId="0" xfId="0" applyAlignment="1">
      <alignment vertical="center" wrapText="1"/>
    </xf>
    <xf numFmtId="0" fontId="10" fillId="0" borderId="0" xfId="0" applyFont="1" applyAlignment="1">
      <alignment vertical="center" wrapText="1"/>
    </xf>
    <xf numFmtId="0" fontId="0" fillId="0" borderId="0" xfId="0" applyBorder="1" applyAlignment="1">
      <alignment wrapText="1"/>
    </xf>
    <xf numFmtId="0" fontId="0" fillId="0" borderId="0" xfId="0" applyFill="1" applyBorder="1" applyAlignment="1">
      <alignment wrapText="1"/>
    </xf>
    <xf numFmtId="0" fontId="0" fillId="0" borderId="0" xfId="0" applyAlignment="1">
      <alignment horizontal="center" vertical="center" wrapText="1"/>
    </xf>
    <xf numFmtId="0" fontId="12" fillId="0" borderId="1" xfId="0" applyFont="1" applyBorder="1" applyAlignment="1">
      <alignment vertical="center" wrapText="1"/>
    </xf>
    <xf numFmtId="0" fontId="0" fillId="0" borderId="0" xfId="0" applyAlignment="1">
      <alignment horizontal="center" wrapText="1"/>
    </xf>
    <xf numFmtId="0" fontId="12" fillId="0" borderId="2" xfId="0" applyFont="1" applyBorder="1" applyAlignment="1">
      <alignment wrapText="1"/>
    </xf>
    <xf numFmtId="0" fontId="12" fillId="0" borderId="0" xfId="0" applyFont="1"/>
    <xf numFmtId="0" fontId="12" fillId="0" borderId="1" xfId="0" applyFont="1" applyBorder="1" applyAlignment="1">
      <alignment horizontal="center" vertical="center" wrapText="1"/>
    </xf>
    <xf numFmtId="0" fontId="11" fillId="0" borderId="1" xfId="0" applyFont="1" applyBorder="1" applyAlignment="1">
      <alignment vertical="center" wrapText="1"/>
    </xf>
    <xf numFmtId="0" fontId="12" fillId="0" borderId="2" xfId="0" applyFont="1" applyBorder="1" applyAlignment="1">
      <alignment vertical="center" wrapText="1"/>
    </xf>
    <xf numFmtId="0" fontId="12" fillId="0" borderId="2" xfId="0" applyFont="1" applyBorder="1" applyAlignment="1">
      <alignment horizontal="center" vertical="center" wrapText="1"/>
    </xf>
    <xf numFmtId="0" fontId="11" fillId="0" borderId="2" xfId="0" applyFont="1" applyBorder="1" applyAlignment="1">
      <alignment vertical="center" wrapText="1"/>
    </xf>
    <xf numFmtId="0" fontId="11" fillId="0" borderId="1" xfId="0" applyFont="1" applyBorder="1" applyAlignment="1">
      <alignment horizontal="center" vertical="center" wrapText="1"/>
    </xf>
    <xf numFmtId="0" fontId="11" fillId="0" borderId="2" xfId="0" applyFont="1" applyBorder="1" applyAlignment="1">
      <alignment horizontal="center" vertical="center" wrapText="1"/>
    </xf>
    <xf numFmtId="0" fontId="4" fillId="0" borderId="0" xfId="0" applyFont="1" applyAlignment="1">
      <alignment horizontal="center" vertical="center" wrapText="1"/>
    </xf>
    <xf numFmtId="0" fontId="13" fillId="0" borderId="0" xfId="0" applyFont="1" applyAlignment="1">
      <alignment horizontal="center" vertical="center" wrapText="1"/>
    </xf>
    <xf numFmtId="0" fontId="12" fillId="0" borderId="0" xfId="0" applyFont="1" applyAlignment="1">
      <alignment vertical="center" wrapText="1"/>
    </xf>
    <xf numFmtId="0" fontId="12" fillId="0" borderId="2" xfId="0" applyFont="1" applyBorder="1"/>
    <xf numFmtId="0" fontId="5" fillId="0" borderId="0" xfId="0" applyFont="1" applyBorder="1" applyAlignment="1">
      <alignment horizontal="center" vertical="center" wrapText="1"/>
    </xf>
    <xf numFmtId="0" fontId="5" fillId="0" borderId="0" xfId="0" applyFont="1" applyBorder="1" applyAlignment="1">
      <alignment horizontal="center" wrapText="1"/>
    </xf>
    <xf numFmtId="0" fontId="0" fillId="0" borderId="0" xfId="0" applyBorder="1"/>
    <xf numFmtId="0" fontId="12" fillId="0" borderId="0" xfId="0" applyFont="1" applyBorder="1" applyAlignment="1">
      <alignment vertical="center" wrapText="1"/>
    </xf>
    <xf numFmtId="0" fontId="9" fillId="0" borderId="0" xfId="0" applyFont="1"/>
    <xf numFmtId="0" fontId="16" fillId="0" borderId="0" xfId="0" applyFont="1"/>
    <xf numFmtId="0" fontId="14" fillId="0" borderId="3" xfId="0" applyFont="1" applyBorder="1" applyAlignment="1">
      <alignment horizontal="left"/>
    </xf>
    <xf numFmtId="0" fontId="12" fillId="0" borderId="0" xfId="0" applyFont="1" applyBorder="1" applyAlignment="1"/>
    <xf numFmtId="0" fontId="12" fillId="0" borderId="2" xfId="0" applyFont="1" applyBorder="1" applyAlignment="1">
      <alignment vertical="top" wrapText="1"/>
    </xf>
    <xf numFmtId="0" fontId="18" fillId="0" borderId="4" xfId="0" applyFont="1" applyBorder="1" applyAlignment="1">
      <alignment vertical="top" wrapText="1"/>
    </xf>
    <xf numFmtId="0" fontId="8" fillId="2" borderId="0" xfId="0" applyFont="1" applyFill="1"/>
    <xf numFmtId="0" fontId="0" fillId="2" borderId="0" xfId="0" applyFill="1"/>
    <xf numFmtId="0" fontId="6" fillId="2" borderId="0" xfId="0" applyFont="1" applyFill="1" applyAlignment="1">
      <alignment horizontal="center"/>
    </xf>
    <xf numFmtId="0" fontId="7" fillId="2" borderId="0" xfId="2" applyFont="1" applyFill="1" applyAlignment="1" applyProtection="1"/>
    <xf numFmtId="0" fontId="6" fillId="2" borderId="0" xfId="0" applyFont="1" applyFill="1"/>
    <xf numFmtId="0" fontId="20" fillId="2" borderId="0" xfId="2" applyFont="1" applyFill="1" applyAlignment="1" applyProtection="1">
      <alignment horizontal="left"/>
    </xf>
    <xf numFmtId="0" fontId="16" fillId="0" borderId="0" xfId="0" applyFont="1" applyBorder="1"/>
    <xf numFmtId="0" fontId="16" fillId="0" borderId="0" xfId="0" applyFont="1" applyBorder="1" applyAlignment="1"/>
    <xf numFmtId="0" fontId="6" fillId="0" borderId="0" xfId="0" applyFont="1" applyAlignment="1">
      <alignment vertical="center"/>
    </xf>
    <xf numFmtId="0" fontId="21" fillId="0" borderId="0" xfId="2" applyFont="1" applyBorder="1" applyAlignment="1" applyProtection="1">
      <alignment vertical="center"/>
    </xf>
    <xf numFmtId="0" fontId="16" fillId="0" borderId="0" xfId="0" applyFont="1" applyAlignment="1"/>
    <xf numFmtId="0" fontId="6" fillId="0" borderId="0" xfId="0" applyFont="1" applyAlignment="1"/>
    <xf numFmtId="165" fontId="17" fillId="0" borderId="0" xfId="2" applyNumberFormat="1" applyFont="1" applyFill="1" applyBorder="1" applyAlignment="1" applyProtection="1">
      <alignment vertical="center" wrapText="1"/>
    </xf>
    <xf numFmtId="0" fontId="16" fillId="0" borderId="0" xfId="0" applyFont="1" applyFill="1" applyBorder="1" applyAlignment="1"/>
    <xf numFmtId="0" fontId="6" fillId="0" borderId="0" xfId="0" applyFont="1" applyBorder="1"/>
    <xf numFmtId="0" fontId="0" fillId="0" borderId="0" xfId="0" applyFill="1"/>
    <xf numFmtId="0" fontId="6" fillId="0" borderId="0" xfId="0" applyFont="1" applyFill="1" applyBorder="1" applyAlignment="1">
      <alignment vertical="center"/>
    </xf>
    <xf numFmtId="0" fontId="6" fillId="0" borderId="0" xfId="0" applyFont="1" applyFill="1" applyBorder="1"/>
    <xf numFmtId="0" fontId="16" fillId="0" borderId="0" xfId="0" applyFont="1" applyFill="1" applyBorder="1"/>
    <xf numFmtId="0" fontId="21" fillId="0" borderId="0" xfId="2" applyFont="1" applyFill="1" applyBorder="1" applyAlignment="1" applyProtection="1">
      <alignment vertical="center"/>
    </xf>
    <xf numFmtId="0" fontId="9" fillId="0" borderId="0" xfId="0" applyFont="1" applyFill="1"/>
    <xf numFmtId="0" fontId="6" fillId="0" borderId="0" xfId="0" applyFont="1" applyFill="1"/>
    <xf numFmtId="0" fontId="16" fillId="0" borderId="0" xfId="0" applyFont="1" applyAlignment="1">
      <alignment horizontal="right"/>
    </xf>
    <xf numFmtId="0" fontId="6" fillId="0" borderId="0" xfId="0" applyFont="1" applyAlignment="1">
      <alignment horizontal="right" vertical="center"/>
    </xf>
    <xf numFmtId="0" fontId="11" fillId="0" borderId="2" xfId="0" applyFont="1" applyBorder="1" applyAlignment="1">
      <alignment vertical="top" wrapText="1"/>
    </xf>
    <xf numFmtId="0" fontId="8" fillId="0" borderId="0" xfId="0" applyFont="1" applyBorder="1" applyAlignment="1">
      <alignment horizontal="center" vertical="center" wrapText="1"/>
    </xf>
    <xf numFmtId="0" fontId="22" fillId="0" borderId="0" xfId="0" applyFont="1" applyBorder="1" applyAlignment="1">
      <alignment horizontal="center" vertical="center"/>
    </xf>
    <xf numFmtId="0" fontId="23" fillId="2" borderId="5" xfId="0" applyFont="1" applyFill="1" applyBorder="1" applyAlignment="1">
      <alignment horizontal="center" vertical="center" wrapText="1"/>
    </xf>
    <xf numFmtId="0" fontId="11" fillId="0" borderId="0" xfId="0" applyFont="1" applyBorder="1" applyAlignment="1">
      <alignment vertical="center" wrapText="1"/>
    </xf>
    <xf numFmtId="0" fontId="12" fillId="0" borderId="0" xfId="0" applyFont="1" applyBorder="1" applyAlignment="1">
      <alignment vertical="center"/>
    </xf>
    <xf numFmtId="0" fontId="24" fillId="2" borderId="6" xfId="0" applyFont="1" applyFill="1" applyBorder="1" applyAlignment="1">
      <alignment horizontal="center" vertical="center" wrapText="1"/>
    </xf>
    <xf numFmtId="0" fontId="13" fillId="0" borderId="7" xfId="0" applyFont="1" applyBorder="1" applyAlignment="1">
      <alignment horizontal="center"/>
    </xf>
    <xf numFmtId="0" fontId="0" fillId="0" borderId="0" xfId="0" applyAlignment="1">
      <alignment vertical="center"/>
    </xf>
    <xf numFmtId="0" fontId="0" fillId="0" borderId="0" xfId="0" applyBorder="1" applyAlignment="1">
      <alignment vertical="center"/>
    </xf>
    <xf numFmtId="0" fontId="27" fillId="0" borderId="1" xfId="2" applyFont="1" applyBorder="1" applyAlignment="1" applyProtection="1">
      <alignment vertical="center" wrapText="1"/>
    </xf>
    <xf numFmtId="0" fontId="28" fillId="0" borderId="0" xfId="0" applyFont="1" applyAlignment="1">
      <alignment wrapText="1"/>
    </xf>
    <xf numFmtId="0" fontId="18" fillId="0" borderId="0" xfId="0" applyFont="1" applyFill="1" applyBorder="1" applyAlignment="1">
      <alignment vertical="top" wrapText="1"/>
    </xf>
    <xf numFmtId="165" fontId="30" fillId="0" borderId="0" xfId="1" applyNumberFormat="1" applyFont="1" applyFill="1" applyBorder="1" applyAlignment="1">
      <alignment horizontal="center" vertical="center" wrapText="1"/>
    </xf>
    <xf numFmtId="0" fontId="8" fillId="0" borderId="0" xfId="0" applyFont="1" applyFill="1" applyBorder="1" applyAlignment="1">
      <alignment horizontal="center" vertical="center" wrapText="1"/>
    </xf>
    <xf numFmtId="0" fontId="22" fillId="0" borderId="0" xfId="0" applyFont="1" applyFill="1" applyBorder="1" applyAlignment="1">
      <alignment horizontal="center" vertical="center"/>
    </xf>
    <xf numFmtId="0" fontId="23" fillId="2" borderId="1" xfId="0" applyFont="1" applyFill="1" applyBorder="1" applyAlignment="1">
      <alignment vertical="center" wrapText="1"/>
    </xf>
    <xf numFmtId="0" fontId="4" fillId="0" borderId="8" xfId="0" applyFont="1" applyBorder="1" applyAlignment="1">
      <alignment vertical="center" wrapText="1"/>
    </xf>
    <xf numFmtId="0" fontId="11" fillId="0" borderId="8" xfId="0" applyFont="1" applyBorder="1" applyAlignment="1">
      <alignment vertical="center" wrapText="1"/>
    </xf>
    <xf numFmtId="0" fontId="14" fillId="0" borderId="0" xfId="0" applyFont="1" applyBorder="1" applyAlignment="1">
      <alignment horizontal="left"/>
    </xf>
    <xf numFmtId="0" fontId="4" fillId="0" borderId="0" xfId="0" applyFont="1" applyBorder="1" applyAlignment="1">
      <alignment vertical="top" wrapText="1"/>
    </xf>
    <xf numFmtId="0" fontId="11" fillId="0" borderId="0" xfId="0" applyFont="1" applyBorder="1" applyAlignment="1">
      <alignment vertical="top" wrapText="1"/>
    </xf>
    <xf numFmtId="0" fontId="8" fillId="0" borderId="8" xfId="0" applyFont="1" applyBorder="1" applyAlignment="1">
      <alignment wrapText="1"/>
    </xf>
    <xf numFmtId="0" fontId="12" fillId="0" borderId="8" xfId="0" applyFont="1" applyBorder="1" applyAlignment="1"/>
    <xf numFmtId="0" fontId="0" fillId="0" borderId="8" xfId="0" applyBorder="1" applyAlignment="1"/>
    <xf numFmtId="0" fontId="22" fillId="0" borderId="8" xfId="0" applyFont="1" applyBorder="1" applyAlignment="1">
      <alignment vertical="center" wrapText="1"/>
    </xf>
    <xf numFmtId="0" fontId="13" fillId="0" borderId="0" xfId="0" applyFont="1" applyBorder="1" applyAlignment="1">
      <alignment horizontal="center"/>
    </xf>
    <xf numFmtId="0" fontId="12" fillId="0" borderId="0" xfId="0" applyFont="1" applyBorder="1" applyAlignment="1">
      <alignment vertical="top" wrapText="1"/>
    </xf>
    <xf numFmtId="0" fontId="18" fillId="0" borderId="0" xfId="0" applyFont="1" applyBorder="1" applyAlignment="1">
      <alignment vertical="top" wrapText="1"/>
    </xf>
    <xf numFmtId="0" fontId="11" fillId="0" borderId="9" xfId="0" applyFont="1" applyBorder="1" applyAlignment="1">
      <alignment vertical="center" wrapText="1"/>
    </xf>
    <xf numFmtId="0" fontId="23" fillId="0" borderId="0" xfId="0" applyFont="1" applyFill="1" applyBorder="1" applyAlignment="1">
      <alignment vertical="center" wrapText="1"/>
    </xf>
    <xf numFmtId="0" fontId="13" fillId="0" borderId="0" xfId="0" applyFont="1" applyFill="1" applyBorder="1" applyAlignment="1">
      <alignment horizontal="center"/>
    </xf>
    <xf numFmtId="0" fontId="11" fillId="0" borderId="0" xfId="0" applyFont="1" applyFill="1" applyBorder="1" applyAlignment="1">
      <alignment vertical="top" wrapText="1"/>
    </xf>
    <xf numFmtId="0" fontId="12" fillId="0" borderId="0" xfId="0" applyFont="1" applyFill="1" applyBorder="1" applyAlignment="1">
      <alignment vertical="top" wrapText="1"/>
    </xf>
    <xf numFmtId="0" fontId="12" fillId="0" borderId="0" xfId="0" applyFont="1" applyFill="1" applyBorder="1" applyAlignment="1"/>
    <xf numFmtId="0" fontId="23" fillId="2" borderId="1" xfId="0" applyFont="1" applyFill="1" applyBorder="1" applyAlignment="1">
      <alignment horizontal="center" vertical="center"/>
    </xf>
    <xf numFmtId="0" fontId="13" fillId="0" borderId="1" xfId="0" applyFont="1" applyBorder="1" applyAlignment="1">
      <alignment horizontal="center" vertical="center" wrapText="1"/>
    </xf>
    <xf numFmtId="0" fontId="13" fillId="0" borderId="1" xfId="0" applyFont="1" applyBorder="1" applyAlignment="1">
      <alignment horizontal="center" vertical="center"/>
    </xf>
    <xf numFmtId="0" fontId="13" fillId="0" borderId="9" xfId="0" applyFont="1" applyBorder="1" applyAlignment="1">
      <alignment horizontal="center" vertical="center"/>
    </xf>
    <xf numFmtId="0" fontId="8" fillId="0" borderId="10" xfId="0" applyFont="1" applyBorder="1" applyAlignment="1">
      <alignment vertical="top"/>
    </xf>
    <xf numFmtId="0" fontId="4" fillId="0" borderId="10" xfId="0" applyFont="1" applyBorder="1" applyAlignment="1">
      <alignment vertical="top" wrapText="1"/>
    </xf>
    <xf numFmtId="0" fontId="2" fillId="0" borderId="0" xfId="0" applyFont="1" applyAlignment="1">
      <alignment wrapText="1"/>
    </xf>
    <xf numFmtId="0" fontId="22" fillId="0" borderId="0" xfId="0" applyFont="1" applyAlignment="1">
      <alignment horizontal="center" vertical="center"/>
    </xf>
    <xf numFmtId="0" fontId="5" fillId="0" borderId="0" xfId="0" applyFont="1" applyBorder="1" applyAlignment="1">
      <alignment vertical="center" wrapText="1"/>
    </xf>
    <xf numFmtId="0" fontId="2" fillId="0" borderId="0" xfId="0" applyFont="1" applyBorder="1" applyAlignment="1">
      <alignment vertical="center" wrapText="1"/>
    </xf>
    <xf numFmtId="0" fontId="2" fillId="0" borderId="0" xfId="0" applyFont="1" applyBorder="1" applyAlignment="1">
      <alignment wrapText="1"/>
    </xf>
    <xf numFmtId="0" fontId="8" fillId="0" borderId="0" xfId="0" applyFont="1" applyBorder="1" applyAlignment="1"/>
    <xf numFmtId="0" fontId="31" fillId="0" borderId="0" xfId="0" applyFont="1" applyBorder="1" applyAlignment="1">
      <alignment vertical="top" wrapText="1"/>
    </xf>
    <xf numFmtId="0" fontId="12" fillId="0" borderId="11" xfId="0" applyFont="1" applyBorder="1" applyAlignment="1">
      <alignment vertical="center" wrapText="1"/>
    </xf>
    <xf numFmtId="0" fontId="12" fillId="0" borderId="2" xfId="0" applyFont="1" applyBorder="1" applyAlignment="1">
      <alignment horizontal="right" vertical="center" wrapText="1"/>
    </xf>
    <xf numFmtId="165" fontId="12" fillId="0" borderId="2" xfId="1" applyNumberFormat="1" applyFont="1" applyBorder="1" applyAlignment="1">
      <alignment vertical="center" wrapText="1"/>
    </xf>
    <xf numFmtId="0" fontId="5" fillId="0" borderId="0" xfId="0" applyFont="1" applyBorder="1" applyAlignment="1" applyProtection="1">
      <alignment wrapText="1"/>
      <protection hidden="1"/>
    </xf>
    <xf numFmtId="0" fontId="8" fillId="0" borderId="12" xfId="0" applyFont="1" applyBorder="1" applyAlignment="1" applyProtection="1">
      <alignment wrapText="1"/>
      <protection hidden="1"/>
    </xf>
    <xf numFmtId="0" fontId="8" fillId="0" borderId="13" xfId="0" applyFont="1" applyBorder="1" applyAlignment="1" applyProtection="1">
      <alignment vertical="top" wrapText="1"/>
      <protection hidden="1"/>
    </xf>
    <xf numFmtId="0" fontId="22" fillId="0" borderId="13" xfId="0" applyFont="1" applyBorder="1" applyAlignment="1" applyProtection="1">
      <alignment vertical="top" wrapText="1"/>
      <protection hidden="1"/>
    </xf>
    <xf numFmtId="0" fontId="22" fillId="0" borderId="0" xfId="0" applyFont="1" applyBorder="1" applyAlignment="1" applyProtection="1">
      <alignment wrapText="1"/>
      <protection hidden="1"/>
    </xf>
    <xf numFmtId="0" fontId="32" fillId="0" borderId="14" xfId="0" applyFont="1" applyBorder="1" applyAlignment="1" applyProtection="1">
      <alignment vertical="center" wrapText="1"/>
      <protection hidden="1"/>
    </xf>
    <xf numFmtId="0" fontId="11" fillId="0" borderId="1" xfId="0" applyFont="1" applyBorder="1" applyAlignment="1" applyProtection="1">
      <alignment vertical="center" wrapText="1"/>
      <protection hidden="1"/>
    </xf>
    <xf numFmtId="0" fontId="12" fillId="0" borderId="1" xfId="0" applyFont="1" applyBorder="1" applyAlignment="1" applyProtection="1">
      <alignment vertical="center" wrapText="1"/>
      <protection hidden="1"/>
    </xf>
    <xf numFmtId="0" fontId="11" fillId="0" borderId="1" xfId="0" applyFont="1" applyBorder="1" applyAlignment="1" applyProtection="1">
      <alignment horizontal="left" vertical="center" wrapText="1"/>
      <protection hidden="1"/>
    </xf>
    <xf numFmtId="0" fontId="12" fillId="0" borderId="1" xfId="0" applyFont="1" applyBorder="1" applyAlignment="1" applyProtection="1">
      <alignment horizontal="right" vertical="center" wrapText="1"/>
      <protection hidden="1"/>
    </xf>
    <xf numFmtId="0" fontId="12" fillId="0" borderId="0" xfId="0" applyFont="1" applyBorder="1" applyAlignment="1" applyProtection="1">
      <alignment vertical="center" wrapText="1"/>
      <protection hidden="1"/>
    </xf>
    <xf numFmtId="0" fontId="12" fillId="0" borderId="13" xfId="0" applyFont="1" applyBorder="1" applyAlignment="1" applyProtection="1">
      <alignment vertical="center" wrapText="1"/>
      <protection hidden="1"/>
    </xf>
    <xf numFmtId="0" fontId="11" fillId="0" borderId="1" xfId="0" applyFont="1" applyBorder="1" applyAlignment="1" applyProtection="1">
      <alignment horizontal="right" vertical="center" wrapText="1"/>
      <protection hidden="1"/>
    </xf>
    <xf numFmtId="0" fontId="0" fillId="0" borderId="0" xfId="0" applyFill="1" applyBorder="1" applyAlignment="1" applyProtection="1">
      <alignment horizontal="center" vertical="center" wrapText="1"/>
      <protection hidden="1"/>
    </xf>
    <xf numFmtId="0" fontId="11" fillId="0" borderId="1" xfId="0" applyFont="1" applyBorder="1" applyAlignment="1" applyProtection="1">
      <alignment wrapText="1"/>
      <protection hidden="1"/>
    </xf>
    <xf numFmtId="0" fontId="12" fillId="0" borderId="1" xfId="0" applyFont="1" applyBorder="1" applyAlignment="1" applyProtection="1">
      <alignment wrapText="1"/>
      <protection hidden="1"/>
    </xf>
    <xf numFmtId="0" fontId="12" fillId="0" borderId="1" xfId="0" applyFont="1" applyBorder="1" applyAlignment="1" applyProtection="1">
      <alignment horizontal="right" wrapText="1"/>
      <protection hidden="1"/>
    </xf>
    <xf numFmtId="0" fontId="12" fillId="0" borderId="0" xfId="0" applyFont="1" applyBorder="1" applyAlignment="1" applyProtection="1">
      <alignment wrapText="1"/>
      <protection hidden="1"/>
    </xf>
    <xf numFmtId="0" fontId="0" fillId="0" borderId="1" xfId="0" applyBorder="1" applyProtection="1">
      <protection hidden="1"/>
    </xf>
    <xf numFmtId="0" fontId="11" fillId="0" borderId="1" xfId="0" applyFont="1" applyBorder="1" applyAlignment="1" applyProtection="1">
      <alignment horizontal="right" wrapText="1"/>
      <protection hidden="1"/>
    </xf>
    <xf numFmtId="0" fontId="12" fillId="0" borderId="1" xfId="0" applyFont="1" applyFill="1" applyBorder="1" applyAlignment="1" applyProtection="1">
      <alignment vertical="center" wrapText="1"/>
      <protection hidden="1"/>
    </xf>
    <xf numFmtId="0" fontId="11" fillId="0" borderId="0" xfId="0" applyFont="1" applyFill="1" applyBorder="1" applyAlignment="1" applyProtection="1">
      <alignment wrapText="1"/>
      <protection hidden="1"/>
    </xf>
    <xf numFmtId="0" fontId="12" fillId="0" borderId="0" xfId="0" applyFont="1" applyFill="1" applyBorder="1" applyAlignment="1" applyProtection="1">
      <alignment wrapText="1"/>
      <protection hidden="1"/>
    </xf>
    <xf numFmtId="0" fontId="12" fillId="0" borderId="0" xfId="0" applyFont="1" applyFill="1" applyBorder="1" applyAlignment="1" applyProtection="1">
      <alignment horizontal="right" wrapText="1"/>
      <protection hidden="1"/>
    </xf>
    <xf numFmtId="0" fontId="12" fillId="0" borderId="0" xfId="0" applyFont="1" applyFill="1" applyBorder="1" applyAlignment="1" applyProtection="1">
      <alignment horizontal="center" vertical="center" wrapText="1"/>
      <protection hidden="1"/>
    </xf>
    <xf numFmtId="165" fontId="12" fillId="0" borderId="0" xfId="1" applyNumberFormat="1" applyFont="1" applyFill="1" applyBorder="1" applyAlignment="1" applyProtection="1">
      <alignment horizontal="center" vertical="center" wrapText="1"/>
      <protection hidden="1"/>
    </xf>
    <xf numFmtId="0" fontId="13" fillId="0" borderId="0" xfId="0" applyFont="1" applyFill="1" applyBorder="1" applyAlignment="1" applyProtection="1">
      <alignment wrapText="1"/>
      <protection hidden="1"/>
    </xf>
    <xf numFmtId="0" fontId="0" fillId="0" borderId="0" xfId="0" applyFill="1" applyBorder="1" applyAlignment="1" applyProtection="1">
      <alignment wrapText="1"/>
      <protection hidden="1"/>
    </xf>
    <xf numFmtId="0" fontId="0" fillId="0" borderId="0" xfId="0" applyFill="1" applyBorder="1" applyAlignment="1" applyProtection="1">
      <alignment horizontal="right" wrapText="1"/>
      <protection hidden="1"/>
    </xf>
    <xf numFmtId="165" fontId="0" fillId="0" borderId="0" xfId="1" applyNumberFormat="1" applyFont="1" applyFill="1" applyBorder="1" applyAlignment="1" applyProtection="1">
      <alignment horizontal="center" vertical="center" wrapText="1"/>
      <protection hidden="1"/>
    </xf>
    <xf numFmtId="0" fontId="13" fillId="0" borderId="0" xfId="0" applyFont="1" applyBorder="1" applyAlignment="1" applyProtection="1">
      <alignment wrapText="1"/>
      <protection hidden="1"/>
    </xf>
    <xf numFmtId="0" fontId="0" fillId="0" borderId="0" xfId="0" applyBorder="1" applyAlignment="1" applyProtection="1">
      <alignment wrapText="1"/>
      <protection hidden="1"/>
    </xf>
    <xf numFmtId="0" fontId="0" fillId="0" borderId="0" xfId="0" applyBorder="1" applyAlignment="1" applyProtection="1">
      <alignment horizontal="right" wrapText="1"/>
      <protection hidden="1"/>
    </xf>
    <xf numFmtId="0" fontId="0" fillId="3" borderId="0" xfId="0" applyFill="1" applyBorder="1" applyAlignment="1" applyProtection="1">
      <alignment horizontal="center" vertical="center" wrapText="1"/>
      <protection hidden="1"/>
    </xf>
    <xf numFmtId="165" fontId="0" fillId="3" borderId="0" xfId="1" applyNumberFormat="1" applyFont="1" applyFill="1" applyBorder="1" applyAlignment="1" applyProtection="1">
      <alignment horizontal="center" vertical="center" wrapText="1"/>
      <protection hidden="1"/>
    </xf>
    <xf numFmtId="0" fontId="12" fillId="3" borderId="0" xfId="0" applyFont="1" applyFill="1" applyBorder="1" applyAlignment="1" applyProtection="1">
      <alignment horizontal="center" vertical="center" wrapText="1"/>
      <protection hidden="1"/>
    </xf>
    <xf numFmtId="0" fontId="0" fillId="4" borderId="0" xfId="0" applyFill="1" applyBorder="1" applyAlignment="1" applyProtection="1">
      <alignment horizontal="center" vertical="center" wrapText="1"/>
      <protection hidden="1"/>
    </xf>
    <xf numFmtId="165" fontId="0" fillId="4" borderId="0" xfId="1" applyNumberFormat="1" applyFont="1" applyFill="1" applyBorder="1" applyAlignment="1" applyProtection="1">
      <alignment horizontal="center" vertical="center" wrapText="1"/>
      <protection hidden="1"/>
    </xf>
    <xf numFmtId="0" fontId="0" fillId="5" borderId="0" xfId="0" applyFill="1" applyBorder="1" applyAlignment="1" applyProtection="1">
      <alignment horizontal="center" vertical="center" wrapText="1"/>
      <protection hidden="1"/>
    </xf>
    <xf numFmtId="0" fontId="12" fillId="0" borderId="1" xfId="0" applyFont="1" applyBorder="1" applyAlignment="1">
      <alignment horizontal="right" vertical="center" wrapText="1"/>
    </xf>
    <xf numFmtId="0" fontId="32" fillId="0" borderId="0" xfId="0" applyFont="1" applyAlignment="1">
      <alignment horizontal="center" vertical="center" wrapText="1"/>
    </xf>
    <xf numFmtId="0" fontId="5" fillId="0" borderId="8" xfId="0" applyFont="1" applyBorder="1" applyAlignment="1">
      <alignment horizontal="center" vertical="center" wrapText="1"/>
    </xf>
    <xf numFmtId="0" fontId="5" fillId="0" borderId="0" xfId="0" applyFont="1" applyAlignment="1">
      <alignment horizontal="center" vertical="center" wrapText="1"/>
    </xf>
    <xf numFmtId="0" fontId="6" fillId="0" borderId="0" xfId="0" applyFont="1" applyFill="1" applyAlignment="1">
      <alignment horizontal="center"/>
    </xf>
    <xf numFmtId="0" fontId="7" fillId="0" borderId="0" xfId="2" applyFont="1" applyFill="1" applyAlignment="1" applyProtection="1"/>
    <xf numFmtId="0" fontId="19" fillId="0" borderId="1" xfId="2" applyFont="1" applyBorder="1" applyAlignment="1" applyProtection="1">
      <alignment vertical="center" wrapText="1"/>
    </xf>
    <xf numFmtId="0" fontId="3" fillId="0" borderId="1" xfId="2" applyBorder="1" applyAlignment="1" applyProtection="1">
      <alignment vertical="center" wrapText="1"/>
    </xf>
    <xf numFmtId="0" fontId="12" fillId="0" borderId="15" xfId="0" applyFont="1" applyBorder="1" applyAlignment="1">
      <alignment vertical="center" wrapText="1"/>
    </xf>
    <xf numFmtId="0" fontId="8" fillId="0" borderId="12" xfId="0" applyFont="1" applyFill="1" applyBorder="1" applyAlignment="1" applyProtection="1">
      <alignment wrapText="1"/>
      <protection hidden="1"/>
    </xf>
    <xf numFmtId="0" fontId="8" fillId="0" borderId="13" xfId="0" applyFont="1" applyFill="1" applyBorder="1" applyAlignment="1" applyProtection="1">
      <alignment vertical="top" wrapText="1"/>
      <protection hidden="1"/>
    </xf>
    <xf numFmtId="0" fontId="22" fillId="0" borderId="13" xfId="0" applyFont="1" applyFill="1" applyBorder="1" applyAlignment="1" applyProtection="1">
      <alignment vertical="top" wrapText="1"/>
      <protection hidden="1"/>
    </xf>
    <xf numFmtId="0" fontId="23" fillId="0" borderId="13" xfId="0" applyFont="1" applyFill="1" applyBorder="1" applyAlignment="1" applyProtection="1">
      <alignment horizontal="center" vertical="center" wrapText="1"/>
      <protection hidden="1"/>
    </xf>
    <xf numFmtId="0" fontId="22" fillId="0" borderId="0" xfId="0" applyFont="1" applyFill="1" applyBorder="1" applyAlignment="1" applyProtection="1">
      <alignment wrapText="1"/>
      <protection hidden="1"/>
    </xf>
    <xf numFmtId="0" fontId="52" fillId="6" borderId="0" xfId="0" applyFont="1" applyFill="1"/>
    <xf numFmtId="0" fontId="0" fillId="6" borderId="0" xfId="0" applyFill="1"/>
    <xf numFmtId="0" fontId="53" fillId="7" borderId="0" xfId="2" applyFont="1" applyFill="1" applyAlignment="1" applyProtection="1">
      <alignment horizontal="center" vertical="center"/>
    </xf>
    <xf numFmtId="0" fontId="22" fillId="0" borderId="0" xfId="0" applyFont="1" applyFill="1" applyBorder="1" applyAlignment="1" applyProtection="1">
      <alignment horizontal="left" wrapText="1"/>
      <protection hidden="1"/>
    </xf>
    <xf numFmtId="0" fontId="11" fillId="0" borderId="1" xfId="0" applyFont="1" applyBorder="1" applyAlignment="1" applyProtection="1">
      <alignment horizontal="center" vertical="center" wrapText="1"/>
      <protection hidden="1"/>
    </xf>
    <xf numFmtId="0" fontId="9" fillId="0" borderId="0" xfId="0" applyFont="1" applyBorder="1" applyAlignment="1"/>
    <xf numFmtId="0" fontId="9" fillId="0" borderId="0" xfId="0" applyFont="1" applyBorder="1"/>
    <xf numFmtId="0" fontId="9" fillId="0" borderId="16" xfId="0" applyFont="1" applyBorder="1" applyAlignment="1"/>
    <xf numFmtId="0" fontId="9" fillId="0" borderId="0" xfId="0" applyFont="1" applyFill="1" applyBorder="1" applyAlignment="1"/>
    <xf numFmtId="0" fontId="9" fillId="0" borderId="17" xfId="0" applyFont="1" applyBorder="1" applyAlignment="1"/>
    <xf numFmtId="0" fontId="9" fillId="0" borderId="18" xfId="0" applyFont="1" applyBorder="1"/>
    <xf numFmtId="0" fontId="9" fillId="0" borderId="19" xfId="0" applyFont="1" applyBorder="1"/>
    <xf numFmtId="0" fontId="53" fillId="7" borderId="0" xfId="2" applyFont="1" applyFill="1" applyAlignment="1" applyProtection="1">
      <alignment horizontal="center"/>
    </xf>
    <xf numFmtId="0" fontId="12" fillId="0" borderId="4" xfId="0" applyFont="1" applyBorder="1" applyAlignment="1">
      <alignment vertical="top" wrapText="1"/>
    </xf>
    <xf numFmtId="0" fontId="18" fillId="7" borderId="4" xfId="0" applyFont="1" applyFill="1" applyBorder="1" applyAlignment="1">
      <alignment vertical="top" wrapText="1"/>
    </xf>
    <xf numFmtId="0" fontId="54" fillId="7" borderId="20" xfId="0" applyFont="1" applyFill="1" applyBorder="1" applyAlignment="1">
      <alignment vertical="center"/>
    </xf>
    <xf numFmtId="0" fontId="24" fillId="0" borderId="0" xfId="0" applyFont="1" applyFill="1" applyBorder="1" applyAlignment="1">
      <alignment horizontal="center" vertical="center" wrapText="1"/>
    </xf>
    <xf numFmtId="0" fontId="23" fillId="0" borderId="0" xfId="0" applyFont="1" applyFill="1" applyBorder="1" applyAlignment="1">
      <alignment horizontal="center" vertical="center" wrapText="1"/>
    </xf>
    <xf numFmtId="0" fontId="0" fillId="0" borderId="2" xfId="0" applyFill="1" applyBorder="1"/>
    <xf numFmtId="0" fontId="6" fillId="0" borderId="0" xfId="0" applyFont="1" applyBorder="1" applyAlignment="1">
      <alignment horizontal="center" vertical="center" wrapText="1"/>
    </xf>
    <xf numFmtId="0" fontId="6" fillId="0" borderId="2" xfId="0" applyFont="1" applyBorder="1" applyAlignment="1">
      <alignment horizontal="center" vertical="center" wrapText="1"/>
    </xf>
    <xf numFmtId="0" fontId="2" fillId="0" borderId="1" xfId="0" applyFont="1" applyBorder="1" applyAlignment="1">
      <alignment horizontal="left" wrapText="1"/>
    </xf>
    <xf numFmtId="0" fontId="2" fillId="0" borderId="0" xfId="0" applyFont="1"/>
    <xf numFmtId="0" fontId="2" fillId="0" borderId="1" xfId="0" applyFont="1" applyBorder="1" applyAlignment="1">
      <alignment vertical="center" wrapText="1"/>
    </xf>
    <xf numFmtId="0" fontId="2" fillId="0" borderId="0" xfId="0" applyFont="1" applyBorder="1"/>
    <xf numFmtId="0" fontId="2" fillId="0" borderId="1" xfId="0" applyFont="1" applyBorder="1" applyAlignment="1">
      <alignment horizontal="center" vertical="center" wrapText="1"/>
    </xf>
    <xf numFmtId="0" fontId="11" fillId="0" borderId="21" xfId="0" applyFont="1" applyBorder="1" applyAlignment="1" applyProtection="1">
      <alignment vertical="center" wrapText="1"/>
      <protection hidden="1"/>
    </xf>
    <xf numFmtId="0" fontId="11" fillId="0" borderId="21" xfId="0" applyFont="1" applyBorder="1" applyAlignment="1" applyProtection="1">
      <alignment horizontal="right" vertical="center" wrapText="1"/>
      <protection hidden="1"/>
    </xf>
    <xf numFmtId="0" fontId="12" fillId="0" borderId="21" xfId="0" applyFont="1" applyBorder="1" applyAlignment="1" applyProtection="1">
      <alignment horizontal="right" vertical="center" wrapText="1"/>
      <protection hidden="1"/>
    </xf>
    <xf numFmtId="0" fontId="2" fillId="0" borderId="1" xfId="0" applyFont="1" applyBorder="1" applyAlignment="1" applyProtection="1">
      <alignment horizontal="right" vertical="center" wrapText="1"/>
      <protection hidden="1"/>
    </xf>
    <xf numFmtId="0" fontId="0" fillId="0" borderId="1" xfId="0" applyBorder="1" applyAlignment="1" applyProtection="1">
      <alignment vertical="center"/>
      <protection hidden="1"/>
    </xf>
    <xf numFmtId="0" fontId="34" fillId="2" borderId="0" xfId="0" applyFont="1" applyFill="1" applyBorder="1" applyAlignment="1">
      <alignment horizontal="left" vertical="center" wrapText="1"/>
    </xf>
    <xf numFmtId="0" fontId="11" fillId="0" borderId="22" xfId="0" applyFont="1" applyBorder="1" applyAlignment="1" applyProtection="1">
      <alignment vertical="center" wrapText="1"/>
      <protection hidden="1"/>
    </xf>
    <xf numFmtId="0" fontId="0" fillId="0" borderId="2" xfId="0" applyBorder="1" applyAlignment="1">
      <alignment vertical="center" wrapText="1"/>
    </xf>
    <xf numFmtId="0" fontId="12" fillId="8" borderId="1" xfId="0" applyFont="1" applyFill="1" applyBorder="1" applyAlignment="1" applyProtection="1">
      <alignment horizontal="center" vertical="center" wrapText="1"/>
      <protection hidden="1"/>
    </xf>
    <xf numFmtId="165" fontId="12" fillId="8" borderId="1" xfId="1" applyNumberFormat="1" applyFont="1" applyFill="1" applyBorder="1" applyAlignment="1" applyProtection="1">
      <alignment horizontal="center" vertical="center" wrapText="1"/>
      <protection hidden="1"/>
    </xf>
    <xf numFmtId="165" fontId="11" fillId="8" borderId="1" xfId="1" applyNumberFormat="1" applyFont="1" applyFill="1" applyBorder="1" applyAlignment="1" applyProtection="1">
      <alignment horizontal="center" vertical="center" wrapText="1"/>
      <protection hidden="1"/>
    </xf>
    <xf numFmtId="0" fontId="2" fillId="8" borderId="1" xfId="0" applyFont="1" applyFill="1" applyBorder="1" applyAlignment="1" applyProtection="1">
      <alignment horizontal="center" vertical="center" wrapText="1"/>
      <protection hidden="1"/>
    </xf>
    <xf numFmtId="0" fontId="11" fillId="8" borderId="1" xfId="0" applyFont="1" applyFill="1" applyBorder="1" applyAlignment="1" applyProtection="1">
      <alignment horizontal="center" vertical="center" wrapText="1"/>
      <protection hidden="1"/>
    </xf>
    <xf numFmtId="0" fontId="12" fillId="8" borderId="1" xfId="1" applyNumberFormat="1" applyFont="1" applyFill="1" applyBorder="1" applyAlignment="1" applyProtection="1">
      <alignment horizontal="center" vertical="center" wrapText="1"/>
      <protection hidden="1"/>
    </xf>
    <xf numFmtId="0" fontId="12" fillId="8" borderId="15" xfId="1" applyNumberFormat="1" applyFont="1" applyFill="1" applyBorder="1" applyAlignment="1" applyProtection="1">
      <alignment horizontal="center" vertical="center" wrapText="1"/>
      <protection hidden="1"/>
    </xf>
    <xf numFmtId="164" fontId="12" fillId="8" borderId="1" xfId="1" applyNumberFormat="1" applyFont="1" applyFill="1" applyBorder="1" applyAlignment="1" applyProtection="1">
      <alignment horizontal="center" vertical="center" wrapText="1"/>
      <protection hidden="1"/>
    </xf>
    <xf numFmtId="165" fontId="12" fillId="9" borderId="1" xfId="1" applyNumberFormat="1" applyFont="1" applyFill="1" applyBorder="1" applyAlignment="1" applyProtection="1">
      <alignment horizontal="center" vertical="center" wrapText="1"/>
      <protection hidden="1"/>
    </xf>
    <xf numFmtId="0" fontId="2" fillId="9" borderId="1" xfId="0" applyFont="1" applyFill="1" applyBorder="1" applyAlignment="1" applyProtection="1">
      <alignment horizontal="center" vertical="center" wrapText="1"/>
      <protection hidden="1"/>
    </xf>
    <xf numFmtId="0" fontId="12" fillId="9" borderId="1" xfId="0" applyFont="1" applyFill="1" applyBorder="1" applyAlignment="1" applyProtection="1">
      <alignment horizontal="center" vertical="center" wrapText="1"/>
      <protection hidden="1"/>
    </xf>
    <xf numFmtId="165" fontId="12" fillId="9" borderId="1" xfId="0" applyNumberFormat="1" applyFont="1" applyFill="1" applyBorder="1" applyAlignment="1" applyProtection="1">
      <alignment horizontal="center" vertical="center" wrapText="1"/>
      <protection hidden="1"/>
    </xf>
    <xf numFmtId="0" fontId="12" fillId="9" borderId="21" xfId="0" applyFont="1" applyFill="1" applyBorder="1" applyAlignment="1" applyProtection="1">
      <alignment horizontal="center" vertical="center" wrapText="1"/>
      <protection hidden="1"/>
    </xf>
    <xf numFmtId="3" fontId="12" fillId="9" borderId="1" xfId="0" applyNumberFormat="1" applyFont="1" applyFill="1" applyBorder="1" applyAlignment="1" applyProtection="1">
      <alignment horizontal="center" vertical="center" wrapText="1"/>
      <protection hidden="1"/>
    </xf>
    <xf numFmtId="3" fontId="12" fillId="9" borderId="1" xfId="1" applyNumberFormat="1" applyFont="1" applyFill="1" applyBorder="1" applyAlignment="1" applyProtection="1">
      <alignment horizontal="center" vertical="center" wrapText="1"/>
      <protection hidden="1"/>
    </xf>
    <xf numFmtId="0" fontId="12" fillId="10" borderId="1" xfId="0" applyFont="1" applyFill="1" applyBorder="1" applyAlignment="1" applyProtection="1">
      <alignment horizontal="center" vertical="center" wrapText="1"/>
      <protection hidden="1"/>
    </xf>
    <xf numFmtId="0" fontId="2" fillId="0" borderId="1" xfId="0" applyFont="1" applyBorder="1" applyAlignment="1" applyProtection="1">
      <alignment vertical="center" wrapText="1"/>
      <protection hidden="1"/>
    </xf>
    <xf numFmtId="0" fontId="6" fillId="0" borderId="0" xfId="0" applyFont="1" applyBorder="1" applyAlignment="1">
      <alignment horizontal="center" wrapText="1"/>
    </xf>
    <xf numFmtId="0" fontId="0" fillId="0" borderId="23" xfId="0" applyBorder="1" applyAlignment="1">
      <alignment vertical="center" wrapText="1"/>
    </xf>
    <xf numFmtId="0" fontId="3" fillId="0" borderId="24" xfId="2" applyBorder="1" applyAlignment="1" applyProtection="1">
      <alignment vertical="center" wrapText="1"/>
    </xf>
    <xf numFmtId="0" fontId="3" fillId="0" borderId="16" xfId="2" applyBorder="1" applyAlignment="1" applyProtection="1">
      <alignment vertical="center" wrapText="1"/>
    </xf>
    <xf numFmtId="0" fontId="1" fillId="0" borderId="16" xfId="0" applyFont="1" applyBorder="1" applyAlignment="1">
      <alignment horizontal="left" vertical="top" wrapText="1"/>
    </xf>
    <xf numFmtId="0" fontId="0" fillId="0" borderId="25" xfId="0" applyBorder="1" applyAlignment="1">
      <alignment vertical="center" wrapText="1"/>
    </xf>
    <xf numFmtId="0" fontId="26" fillId="0" borderId="26" xfId="0" applyFont="1" applyFill="1" applyBorder="1" applyAlignment="1">
      <alignment vertical="center" wrapText="1"/>
    </xf>
    <xf numFmtId="0" fontId="0" fillId="0" borderId="16" xfId="0" applyBorder="1" applyAlignment="1">
      <alignment vertical="center" wrapText="1"/>
    </xf>
    <xf numFmtId="0" fontId="33" fillId="2" borderId="27" xfId="0" applyFont="1" applyFill="1" applyBorder="1" applyAlignment="1">
      <alignment horizontal="center" vertical="center"/>
    </xf>
    <xf numFmtId="0" fontId="29" fillId="0" borderId="28" xfId="2" applyFont="1" applyBorder="1" applyAlignment="1" applyProtection="1">
      <alignment vertical="center" wrapText="1"/>
    </xf>
    <xf numFmtId="0" fontId="0" fillId="0" borderId="16" xfId="0" applyBorder="1" applyAlignment="1">
      <alignment wrapText="1"/>
    </xf>
    <xf numFmtId="0" fontId="0" fillId="0" borderId="28" xfId="0" applyBorder="1" applyAlignment="1">
      <alignment vertical="center" wrapText="1"/>
    </xf>
    <xf numFmtId="0" fontId="3" fillId="0" borderId="29" xfId="2" applyFont="1" applyBorder="1" applyAlignment="1" applyProtection="1">
      <alignment vertical="center" wrapText="1"/>
    </xf>
    <xf numFmtId="0" fontId="3" fillId="0" borderId="30" xfId="2" applyFont="1" applyBorder="1" applyAlignment="1" applyProtection="1">
      <alignment vertical="center" wrapText="1"/>
    </xf>
    <xf numFmtId="0" fontId="12" fillId="0" borderId="31" xfId="0" applyFont="1" applyBorder="1" applyAlignment="1">
      <alignment vertical="center"/>
    </xf>
    <xf numFmtId="0" fontId="2" fillId="0" borderId="2" xfId="0" applyFont="1" applyBorder="1" applyAlignment="1">
      <alignment horizontal="right" vertical="center" wrapText="1"/>
    </xf>
    <xf numFmtId="0" fontId="12" fillId="0" borderId="22" xfId="0" applyNumberFormat="1" applyFont="1" applyBorder="1" applyAlignment="1">
      <alignment vertical="center" wrapText="1"/>
    </xf>
    <xf numFmtId="0" fontId="2" fillId="8" borderId="15" xfId="0" applyFont="1" applyFill="1" applyBorder="1" applyAlignment="1" applyProtection="1">
      <alignment horizontal="center" vertical="center" wrapText="1"/>
      <protection hidden="1"/>
    </xf>
    <xf numFmtId="165" fontId="37" fillId="8" borderId="1" xfId="1" applyNumberFormat="1" applyFont="1" applyFill="1" applyBorder="1" applyAlignment="1" applyProtection="1">
      <alignment horizontal="center" vertical="center" wrapText="1"/>
      <protection hidden="1"/>
    </xf>
    <xf numFmtId="0" fontId="37" fillId="8" borderId="1" xfId="0" applyFont="1" applyFill="1" applyBorder="1" applyAlignment="1" applyProtection="1">
      <alignment horizontal="center" vertical="center" wrapText="1"/>
      <protection hidden="1"/>
    </xf>
    <xf numFmtId="0" fontId="13" fillId="0" borderId="0" xfId="0" applyFont="1" applyFill="1" applyBorder="1" applyAlignment="1" applyProtection="1">
      <protection hidden="1"/>
    </xf>
    <xf numFmtId="0" fontId="55" fillId="0" borderId="0" xfId="0" applyFont="1"/>
    <xf numFmtId="0" fontId="56" fillId="0" borderId="0" xfId="0" applyFont="1"/>
    <xf numFmtId="0" fontId="12" fillId="8" borderId="1" xfId="0" applyFont="1" applyFill="1" applyBorder="1" applyAlignment="1" applyProtection="1">
      <alignment horizontal="center" vertical="center" wrapText="1"/>
      <protection hidden="1"/>
    </xf>
    <xf numFmtId="0" fontId="12" fillId="0" borderId="32" xfId="0" applyFont="1" applyBorder="1" applyAlignment="1" applyProtection="1">
      <alignment vertical="center" wrapText="1"/>
      <protection hidden="1"/>
    </xf>
    <xf numFmtId="0" fontId="11" fillId="0" borderId="33" xfId="0" applyFont="1" applyBorder="1" applyAlignment="1" applyProtection="1">
      <alignment horizontal="right" vertical="center" wrapText="1"/>
      <protection hidden="1"/>
    </xf>
    <xf numFmtId="0" fontId="12" fillId="0" borderId="33" xfId="0" applyFont="1" applyBorder="1" applyAlignment="1" applyProtection="1">
      <alignment horizontal="right" vertical="center" wrapText="1"/>
      <protection hidden="1"/>
    </xf>
    <xf numFmtId="0" fontId="11" fillId="0" borderId="13" xfId="0" applyFont="1" applyFill="1" applyBorder="1" applyAlignment="1" applyProtection="1">
      <alignment vertical="center" wrapText="1"/>
      <protection hidden="1"/>
    </xf>
    <xf numFmtId="0" fontId="12" fillId="0" borderId="13" xfId="0" applyFont="1" applyFill="1" applyBorder="1" applyAlignment="1" applyProtection="1">
      <alignment horizontal="right" vertical="center" wrapText="1"/>
      <protection hidden="1"/>
    </xf>
    <xf numFmtId="0" fontId="12" fillId="0" borderId="13" xfId="0" applyFont="1" applyFill="1" applyBorder="1" applyAlignment="1" applyProtection="1">
      <alignment horizontal="center" vertical="center" wrapText="1"/>
      <protection hidden="1"/>
    </xf>
    <xf numFmtId="0" fontId="0" fillId="0" borderId="13" xfId="0" applyFill="1" applyBorder="1" applyAlignment="1">
      <alignment vertical="center" wrapText="1"/>
    </xf>
    <xf numFmtId="165" fontId="12" fillId="8" borderId="32" xfId="1" applyNumberFormat="1" applyFont="1" applyFill="1" applyBorder="1" applyAlignment="1" applyProtection="1">
      <alignment horizontal="center" vertical="center" wrapText="1"/>
      <protection hidden="1"/>
    </xf>
    <xf numFmtId="0" fontId="11" fillId="0" borderId="32" xfId="0" applyFont="1" applyBorder="1" applyAlignment="1" applyProtection="1">
      <alignment horizontal="right" vertical="center" wrapText="1"/>
      <protection hidden="1"/>
    </xf>
    <xf numFmtId="0" fontId="0" fillId="0" borderId="34" xfId="0" applyFill="1" applyBorder="1" applyAlignment="1">
      <alignment vertical="center" wrapText="1"/>
    </xf>
    <xf numFmtId="0" fontId="2" fillId="0" borderId="32" xfId="0" applyFont="1" applyBorder="1" applyAlignment="1" applyProtection="1">
      <alignment horizontal="right" vertical="center" wrapText="1"/>
      <protection hidden="1"/>
    </xf>
    <xf numFmtId="165" fontId="11" fillId="8" borderId="32" xfId="1" applyNumberFormat="1" applyFont="1" applyFill="1" applyBorder="1" applyAlignment="1" applyProtection="1">
      <alignment horizontal="center" vertical="center" wrapText="1"/>
      <protection hidden="1"/>
    </xf>
    <xf numFmtId="0" fontId="2" fillId="8" borderId="32" xfId="0" applyFont="1" applyFill="1" applyBorder="1" applyAlignment="1" applyProtection="1">
      <alignment horizontal="center" vertical="center" wrapText="1"/>
      <protection hidden="1"/>
    </xf>
    <xf numFmtId="0" fontId="2" fillId="0" borderId="32" xfId="0" applyFont="1" applyBorder="1" applyAlignment="1" applyProtection="1">
      <alignment vertical="center" wrapText="1"/>
      <protection hidden="1"/>
    </xf>
    <xf numFmtId="3" fontId="11" fillId="8" borderId="1" xfId="0" applyNumberFormat="1" applyFont="1" applyFill="1" applyBorder="1" applyAlignment="1" applyProtection="1">
      <alignment horizontal="center" vertical="center" wrapText="1"/>
      <protection hidden="1"/>
    </xf>
    <xf numFmtId="0" fontId="11" fillId="0" borderId="35" xfId="0" applyFont="1" applyBorder="1" applyAlignment="1" applyProtection="1">
      <alignment vertical="center" wrapText="1"/>
      <protection hidden="1"/>
    </xf>
    <xf numFmtId="0" fontId="11" fillId="0" borderId="13" xfId="0" applyFont="1" applyFill="1" applyBorder="1" applyAlignment="1" applyProtection="1">
      <alignment horizontal="right" vertical="center" wrapText="1"/>
      <protection hidden="1"/>
    </xf>
    <xf numFmtId="0" fontId="2" fillId="0" borderId="13" xfId="0" applyFont="1" applyFill="1" applyBorder="1" applyAlignment="1" applyProtection="1">
      <alignment horizontal="right" vertical="center" wrapText="1"/>
      <protection hidden="1"/>
    </xf>
    <xf numFmtId="165" fontId="11" fillId="0" borderId="13" xfId="1" applyNumberFormat="1" applyFont="1" applyFill="1" applyBorder="1" applyAlignment="1" applyProtection="1">
      <alignment horizontal="center" vertical="center" wrapText="1"/>
      <protection hidden="1"/>
    </xf>
    <xf numFmtId="0" fontId="2" fillId="0" borderId="33" xfId="0" applyFont="1" applyFill="1" applyBorder="1" applyAlignment="1" applyProtection="1">
      <alignment horizontal="center" vertical="center" wrapText="1"/>
      <protection hidden="1"/>
    </xf>
    <xf numFmtId="0" fontId="2" fillId="8" borderId="1" xfId="0" applyFont="1" applyFill="1" applyBorder="1" applyAlignment="1" applyProtection="1">
      <alignment horizontal="center" vertical="center" wrapText="1"/>
      <protection hidden="1"/>
    </xf>
    <xf numFmtId="0" fontId="2" fillId="8" borderId="1" xfId="0" applyFont="1" applyFill="1" applyBorder="1" applyAlignment="1" applyProtection="1">
      <alignment horizontal="center" vertical="center" wrapText="1"/>
      <protection hidden="1"/>
    </xf>
    <xf numFmtId="0" fontId="12" fillId="8" borderId="1" xfId="0" applyFont="1" applyFill="1" applyBorder="1" applyAlignment="1" applyProtection="1">
      <alignment horizontal="center" vertical="center" wrapText="1"/>
      <protection hidden="1"/>
    </xf>
    <xf numFmtId="0" fontId="38" fillId="0" borderId="32" xfId="0" applyFont="1" applyBorder="1" applyAlignment="1">
      <alignment horizontal="center" vertical="center" wrapText="1"/>
    </xf>
    <xf numFmtId="0" fontId="23" fillId="2" borderId="36" xfId="0" applyFont="1" applyFill="1" applyBorder="1" applyAlignment="1">
      <alignment horizontal="center" vertical="center" wrapText="1"/>
    </xf>
    <xf numFmtId="0" fontId="12" fillId="0" borderId="1" xfId="0" applyFont="1" applyBorder="1" applyAlignment="1" applyProtection="1">
      <alignment horizontal="center" vertical="center" wrapText="1"/>
      <protection hidden="1"/>
    </xf>
    <xf numFmtId="0" fontId="2" fillId="0" borderId="1" xfId="0" applyFont="1" applyBorder="1" applyAlignment="1" applyProtection="1">
      <alignment horizontal="center" vertical="center" wrapText="1"/>
      <protection hidden="1"/>
    </xf>
    <xf numFmtId="164" fontId="11" fillId="8" borderId="1" xfId="1" applyNumberFormat="1" applyFont="1" applyFill="1" applyBorder="1" applyAlignment="1" applyProtection="1">
      <alignment horizontal="center" vertical="center" wrapText="1"/>
      <protection hidden="1"/>
    </xf>
    <xf numFmtId="0" fontId="22" fillId="0" borderId="0" xfId="0" applyFont="1" applyFill="1" applyBorder="1" applyAlignment="1" applyProtection="1">
      <alignment vertical="top" wrapText="1"/>
      <protection hidden="1"/>
    </xf>
    <xf numFmtId="0" fontId="12" fillId="0" borderId="35" xfId="0" applyFont="1" applyBorder="1" applyAlignment="1" applyProtection="1">
      <alignment vertical="center" wrapText="1"/>
      <protection hidden="1"/>
    </xf>
    <xf numFmtId="0" fontId="2" fillId="8" borderId="1" xfId="0" applyFont="1" applyFill="1" applyBorder="1" applyAlignment="1" applyProtection="1">
      <alignment horizontal="center" vertical="center" wrapText="1"/>
      <protection hidden="1"/>
    </xf>
    <xf numFmtId="0" fontId="11" fillId="0" borderId="33" xfId="0" applyFont="1" applyFill="1" applyBorder="1" applyAlignment="1" applyProtection="1">
      <alignment horizontal="center" vertical="center" wrapText="1"/>
      <protection hidden="1"/>
    </xf>
    <xf numFmtId="0" fontId="0" fillId="0" borderId="15" xfId="0" applyBorder="1" applyAlignment="1">
      <alignment horizontal="center" vertical="center" wrapText="1"/>
    </xf>
    <xf numFmtId="3" fontId="2" fillId="9" borderId="1" xfId="0" applyNumberFormat="1" applyFont="1" applyFill="1" applyBorder="1" applyAlignment="1" applyProtection="1">
      <alignment horizontal="center" vertical="center" wrapText="1"/>
      <protection hidden="1"/>
    </xf>
    <xf numFmtId="166" fontId="2" fillId="9" borderId="1" xfId="0" applyNumberFormat="1" applyFont="1" applyFill="1" applyBorder="1" applyAlignment="1" applyProtection="1">
      <alignment horizontal="center" vertical="center" wrapText="1"/>
      <protection hidden="1"/>
    </xf>
    <xf numFmtId="0" fontId="22" fillId="0" borderId="0" xfId="0" applyFont="1" applyBorder="1" applyAlignment="1" applyProtection="1">
      <alignment vertical="top" wrapText="1"/>
      <protection hidden="1"/>
    </xf>
    <xf numFmtId="0" fontId="2" fillId="0" borderId="35" xfId="0" applyFont="1" applyBorder="1" applyAlignment="1" applyProtection="1">
      <alignment horizontal="right" vertical="center" wrapText="1"/>
      <protection hidden="1"/>
    </xf>
    <xf numFmtId="0" fontId="0" fillId="0" borderId="32" xfId="0" applyBorder="1" applyAlignment="1">
      <alignment vertical="center" wrapText="1"/>
    </xf>
    <xf numFmtId="0" fontId="2" fillId="8" borderId="1" xfId="0" applyFont="1" applyFill="1" applyBorder="1" applyAlignment="1" applyProtection="1">
      <alignment horizontal="center" vertical="center" wrapText="1"/>
      <protection hidden="1"/>
    </xf>
    <xf numFmtId="0" fontId="12" fillId="8" borderId="1" xfId="0" applyFont="1" applyFill="1" applyBorder="1" applyAlignment="1" applyProtection="1">
      <alignment horizontal="center" vertical="center" wrapText="1"/>
      <protection hidden="1"/>
    </xf>
    <xf numFmtId="0" fontId="12" fillId="9" borderId="1" xfId="0" applyFont="1" applyFill="1" applyBorder="1" applyAlignment="1" applyProtection="1">
      <alignment horizontal="center" vertical="center" wrapText="1"/>
      <protection hidden="1"/>
    </xf>
    <xf numFmtId="0" fontId="2" fillId="10" borderId="1" xfId="0" applyFont="1" applyFill="1" applyBorder="1" applyAlignment="1" applyProtection="1">
      <alignment horizontal="center" vertical="center" wrapText="1"/>
      <protection hidden="1"/>
    </xf>
    <xf numFmtId="0" fontId="12" fillId="10" borderId="1" xfId="0" applyFont="1" applyFill="1" applyBorder="1" applyAlignment="1" applyProtection="1">
      <alignment horizontal="center" vertical="center" wrapText="1"/>
      <protection hidden="1"/>
    </xf>
    <xf numFmtId="0" fontId="12" fillId="0" borderId="4" xfId="0" applyFont="1" applyBorder="1" applyAlignment="1">
      <alignment vertical="center" wrapText="1"/>
    </xf>
    <xf numFmtId="0" fontId="0" fillId="0" borderId="37" xfId="0" applyBorder="1" applyAlignment="1">
      <alignment vertical="center" wrapText="1"/>
    </xf>
    <xf numFmtId="0" fontId="0" fillId="0" borderId="38" xfId="0" applyBorder="1" applyAlignment="1">
      <alignment vertical="center" wrapText="1"/>
    </xf>
    <xf numFmtId="0" fontId="0" fillId="0" borderId="10" xfId="0" applyBorder="1" applyAlignment="1">
      <alignment vertical="center" wrapText="1"/>
    </xf>
    <xf numFmtId="0" fontId="0" fillId="0" borderId="39" xfId="0" applyBorder="1" applyAlignment="1">
      <alignment vertical="center" wrapText="1"/>
    </xf>
    <xf numFmtId="0" fontId="23" fillId="2" borderId="40" xfId="0" applyFont="1" applyFill="1" applyBorder="1" applyAlignment="1">
      <alignment horizontal="center" vertical="center" wrapText="1"/>
    </xf>
    <xf numFmtId="0" fontId="2" fillId="0" borderId="32" xfId="0" applyFont="1" applyBorder="1" applyAlignment="1">
      <alignment horizontal="center" vertical="center" wrapText="1"/>
    </xf>
    <xf numFmtId="0" fontId="11" fillId="0" borderId="32" xfId="0" applyFont="1" applyBorder="1" applyAlignment="1">
      <alignment vertical="center" wrapText="1"/>
    </xf>
    <xf numFmtId="0" fontId="12" fillId="0" borderId="22" xfId="0" applyFont="1" applyBorder="1" applyAlignment="1">
      <alignment horizontal="center" vertical="center" wrapText="1"/>
    </xf>
    <xf numFmtId="0" fontId="11" fillId="0" borderId="22" xfId="0" applyFont="1" applyBorder="1" applyAlignment="1">
      <alignment horizontal="center" vertical="center" wrapText="1"/>
    </xf>
    <xf numFmtId="0" fontId="11" fillId="0" borderId="32" xfId="0" applyFont="1" applyBorder="1" applyAlignment="1">
      <alignment horizontal="center" vertical="center" wrapText="1"/>
    </xf>
    <xf numFmtId="0" fontId="2" fillId="0" borderId="38" xfId="0" applyFont="1" applyBorder="1" applyAlignment="1">
      <alignment vertical="center" wrapText="1"/>
    </xf>
    <xf numFmtId="165" fontId="2" fillId="9" borderId="1" xfId="1" applyNumberFormat="1" applyFont="1" applyFill="1" applyBorder="1" applyAlignment="1" applyProtection="1">
      <alignment horizontal="center" vertical="center" wrapText="1"/>
      <protection hidden="1"/>
    </xf>
    <xf numFmtId="167" fontId="2" fillId="10" borderId="1" xfId="0" applyNumberFormat="1" applyFont="1" applyFill="1" applyBorder="1" applyAlignment="1" applyProtection="1">
      <alignment horizontal="center" vertical="center" wrapText="1"/>
      <protection hidden="1"/>
    </xf>
    <xf numFmtId="0" fontId="12" fillId="0" borderId="15" xfId="0" applyFont="1" applyBorder="1" applyAlignment="1" applyProtection="1">
      <alignment horizontal="right" wrapText="1"/>
      <protection hidden="1"/>
    </xf>
    <xf numFmtId="167" fontId="2" fillId="10" borderId="32" xfId="0" applyNumberFormat="1" applyFont="1" applyFill="1" applyBorder="1" applyAlignment="1" applyProtection="1">
      <alignment horizontal="center" vertical="center" wrapText="1"/>
      <protection hidden="1"/>
    </xf>
    <xf numFmtId="167" fontId="2" fillId="10" borderId="38" xfId="0" applyNumberFormat="1" applyFont="1" applyFill="1" applyBorder="1" applyAlignment="1" applyProtection="1">
      <alignment horizontal="center" vertical="center" wrapText="1"/>
      <protection hidden="1"/>
    </xf>
    <xf numFmtId="167" fontId="2" fillId="10" borderId="39" xfId="0" applyNumberFormat="1" applyFont="1" applyFill="1" applyBorder="1" applyAlignment="1" applyProtection="1">
      <alignment horizontal="center" vertical="center" wrapText="1"/>
      <protection hidden="1"/>
    </xf>
    <xf numFmtId="0" fontId="12" fillId="0" borderId="22" xfId="0" applyFont="1" applyBorder="1" applyAlignment="1" applyProtection="1">
      <alignment horizontal="center" vertical="center" wrapText="1"/>
      <protection hidden="1"/>
    </xf>
    <xf numFmtId="167" fontId="2" fillId="10" borderId="22" xfId="0" applyNumberFormat="1" applyFont="1" applyFill="1" applyBorder="1" applyAlignment="1" applyProtection="1">
      <alignment horizontal="center" vertical="center" wrapText="1"/>
      <protection hidden="1"/>
    </xf>
    <xf numFmtId="3" fontId="12" fillId="10" borderId="1" xfId="0" applyNumberFormat="1" applyFont="1" applyFill="1" applyBorder="1" applyAlignment="1" applyProtection="1">
      <alignment horizontal="center" vertical="center" wrapText="1"/>
      <protection hidden="1"/>
    </xf>
    <xf numFmtId="0" fontId="2" fillId="0" borderId="38" xfId="0" applyFont="1" applyBorder="1" applyAlignment="1" applyProtection="1">
      <alignment horizontal="right" vertical="center" wrapText="1"/>
      <protection hidden="1"/>
    </xf>
    <xf numFmtId="165" fontId="12" fillId="8" borderId="21" xfId="1" applyNumberFormat="1" applyFont="1" applyFill="1" applyBorder="1" applyAlignment="1" applyProtection="1">
      <alignment horizontal="center" vertical="center" wrapText="1"/>
      <protection hidden="1"/>
    </xf>
    <xf numFmtId="0" fontId="19" fillId="8" borderId="32" xfId="2" applyFont="1" applyFill="1" applyBorder="1" applyAlignment="1" applyProtection="1">
      <alignment horizontal="center" vertical="center" wrapText="1"/>
      <protection hidden="1"/>
    </xf>
    <xf numFmtId="0" fontId="2" fillId="0" borderId="1" xfId="0" applyFont="1" applyBorder="1" applyAlignment="1">
      <alignment horizontal="right" vertical="center" wrapText="1"/>
    </xf>
    <xf numFmtId="0" fontId="2" fillId="0" borderId="32" xfId="0" applyFont="1" applyBorder="1" applyAlignment="1">
      <alignment vertical="center" wrapText="1"/>
    </xf>
    <xf numFmtId="0" fontId="13" fillId="0" borderId="35" xfId="0" applyFont="1" applyBorder="1" applyAlignment="1">
      <alignment vertical="center" wrapText="1"/>
    </xf>
    <xf numFmtId="0" fontId="2" fillId="0" borderId="38" xfId="0" applyFont="1" applyBorder="1" applyAlignment="1">
      <alignment horizontal="center" vertical="center" wrapText="1"/>
    </xf>
    <xf numFmtId="9" fontId="2" fillId="0" borderId="1" xfId="0" applyNumberFormat="1" applyFont="1" applyBorder="1" applyAlignment="1">
      <alignment horizontal="center" vertical="center" wrapText="1"/>
    </xf>
    <xf numFmtId="9" fontId="2" fillId="0" borderId="1" xfId="3" applyFont="1" applyBorder="1" applyAlignment="1">
      <alignment horizontal="center" vertical="center" wrapText="1"/>
    </xf>
    <xf numFmtId="9" fontId="2" fillId="0" borderId="38" xfId="3" applyFont="1" applyBorder="1" applyAlignment="1">
      <alignment horizontal="center" vertical="center" wrapText="1"/>
    </xf>
    <xf numFmtId="0" fontId="0" fillId="0" borderId="41" xfId="0" applyBorder="1" applyAlignment="1">
      <alignment vertical="center" wrapText="1"/>
    </xf>
    <xf numFmtId="0" fontId="0" fillId="0" borderId="7" xfId="0" applyBorder="1" applyAlignment="1">
      <alignment vertical="center" wrapText="1"/>
    </xf>
    <xf numFmtId="0" fontId="2" fillId="0" borderId="2" xfId="0" applyFont="1" applyBorder="1" applyAlignment="1">
      <alignment vertical="center" wrapText="1"/>
    </xf>
    <xf numFmtId="0" fontId="12" fillId="0" borderId="7" xfId="0" applyFont="1" applyBorder="1" applyAlignment="1">
      <alignment vertical="center" wrapText="1"/>
    </xf>
    <xf numFmtId="0" fontId="0" fillId="0" borderId="8" xfId="0" applyBorder="1" applyAlignment="1">
      <alignment vertical="center" wrapText="1"/>
    </xf>
    <xf numFmtId="0" fontId="0" fillId="0" borderId="42" xfId="0" applyBorder="1" applyAlignment="1">
      <alignment vertical="center" wrapText="1"/>
    </xf>
    <xf numFmtId="0" fontId="12" fillId="0" borderId="43" xfId="0" applyFont="1" applyBorder="1" applyAlignment="1">
      <alignment horizontal="center" vertical="center" wrapText="1"/>
    </xf>
    <xf numFmtId="0" fontId="12" fillId="0" borderId="44" xfId="0" applyFont="1" applyBorder="1" applyAlignment="1">
      <alignment horizontal="center" vertical="center" wrapText="1"/>
    </xf>
    <xf numFmtId="0" fontId="11" fillId="0" borderId="43" xfId="0" applyFont="1" applyBorder="1" applyAlignment="1">
      <alignment horizontal="center" vertical="center" wrapText="1"/>
    </xf>
    <xf numFmtId="0" fontId="12" fillId="0" borderId="43" xfId="0" applyFont="1" applyBorder="1" applyAlignment="1">
      <alignment horizontal="left" vertical="center" wrapText="1"/>
    </xf>
    <xf numFmtId="0" fontId="11" fillId="0" borderId="43" xfId="0" applyFont="1" applyBorder="1" applyAlignment="1">
      <alignment horizontal="left" vertical="center" wrapText="1"/>
    </xf>
    <xf numFmtId="165" fontId="12" fillId="0" borderId="41" xfId="1" applyNumberFormat="1" applyFont="1" applyBorder="1" applyAlignment="1">
      <alignment vertical="center" wrapText="1"/>
    </xf>
    <xf numFmtId="0" fontId="0" fillId="0" borderId="37" xfId="0" applyBorder="1" applyAlignment="1">
      <alignment horizontal="center" vertical="center" wrapText="1"/>
    </xf>
    <xf numFmtId="0" fontId="4" fillId="0" borderId="0" xfId="0" applyFont="1" applyBorder="1" applyAlignment="1">
      <alignment horizontal="center" vertical="top" wrapText="1"/>
    </xf>
    <xf numFmtId="0" fontId="2" fillId="0" borderId="2" xfId="0" applyFont="1" applyBorder="1" applyAlignment="1">
      <alignment horizontal="left" vertical="center" wrapText="1"/>
    </xf>
    <xf numFmtId="0" fontId="12" fillId="0" borderId="4" xfId="0" applyFont="1" applyBorder="1" applyAlignment="1">
      <alignment horizontal="center" vertical="center" wrapText="1"/>
    </xf>
    <xf numFmtId="0" fontId="2" fillId="0" borderId="43" xfId="0" applyFont="1" applyBorder="1" applyAlignment="1">
      <alignment horizontal="left" vertical="center" wrapText="1"/>
    </xf>
    <xf numFmtId="0" fontId="2" fillId="10" borderId="1" xfId="0" applyFont="1" applyFill="1" applyBorder="1" applyAlignment="1" applyProtection="1">
      <alignment horizontal="center" vertical="center" wrapText="1"/>
      <protection hidden="1"/>
    </xf>
    <xf numFmtId="165" fontId="17" fillId="4" borderId="0" xfId="2" applyNumberFormat="1" applyFont="1" applyFill="1" applyBorder="1" applyAlignment="1" applyProtection="1">
      <alignment vertical="center" wrapText="1"/>
    </xf>
    <xf numFmtId="0" fontId="53" fillId="7" borderId="0" xfId="2" applyFont="1" applyFill="1" applyAlignment="1" applyProtection="1">
      <alignment horizontal="center" vertical="center"/>
    </xf>
    <xf numFmtId="0" fontId="0" fillId="0" borderId="0" xfId="0" applyBorder="1" applyAlignment="1">
      <alignment horizontal="center" vertical="center"/>
    </xf>
    <xf numFmtId="0" fontId="0" fillId="0" borderId="45" xfId="0" applyBorder="1" applyAlignment="1">
      <alignment horizontal="center" vertical="center"/>
    </xf>
    <xf numFmtId="0" fontId="12" fillId="9" borderId="1" xfId="0" applyFont="1" applyFill="1" applyBorder="1" applyAlignment="1" applyProtection="1">
      <alignment horizontal="center" vertical="center" wrapText="1"/>
      <protection hidden="1"/>
    </xf>
    <xf numFmtId="0" fontId="2" fillId="10" borderId="1" xfId="0" applyFont="1" applyFill="1" applyBorder="1" applyAlignment="1" applyProtection="1">
      <alignment horizontal="center" vertical="center" wrapText="1"/>
      <protection hidden="1"/>
    </xf>
    <xf numFmtId="0" fontId="12" fillId="0" borderId="46" xfId="0" applyFont="1" applyBorder="1" applyAlignment="1">
      <alignment vertical="center" wrapText="1"/>
    </xf>
    <xf numFmtId="0" fontId="11" fillId="0" borderId="43" xfId="0" applyFont="1" applyBorder="1" applyAlignment="1">
      <alignment vertical="center" wrapText="1"/>
    </xf>
    <xf numFmtId="168" fontId="12" fillId="0" borderId="0" xfId="0" applyNumberFormat="1" applyFont="1" applyBorder="1" applyAlignment="1" applyProtection="1">
      <alignment wrapText="1"/>
      <protection hidden="1"/>
    </xf>
    <xf numFmtId="0" fontId="17" fillId="0" borderId="47" xfId="2" applyFont="1" applyBorder="1" applyAlignment="1" applyProtection="1">
      <alignment horizontal="center" vertical="center" wrapText="1"/>
    </xf>
    <xf numFmtId="0" fontId="3" fillId="0" borderId="18" xfId="2" applyBorder="1" applyAlignment="1" applyProtection="1">
      <alignment horizontal="center" vertical="center" wrapText="1"/>
    </xf>
    <xf numFmtId="0" fontId="3" fillId="0" borderId="0" xfId="2" applyBorder="1" applyAlignment="1" applyProtection="1">
      <alignment horizontal="center" vertical="center"/>
    </xf>
    <xf numFmtId="0" fontId="2" fillId="7" borderId="0" xfId="0" applyFont="1" applyFill="1"/>
    <xf numFmtId="0" fontId="57" fillId="7" borderId="0" xfId="0" applyFont="1" applyFill="1" applyBorder="1" applyAlignment="1">
      <alignment vertical="center" textRotation="90" wrapText="1"/>
    </xf>
    <xf numFmtId="0" fontId="12" fillId="0" borderId="48" xfId="0" applyFont="1" applyBorder="1"/>
    <xf numFmtId="0" fontId="12" fillId="0" borderId="0" xfId="0" applyFont="1" applyBorder="1"/>
    <xf numFmtId="0" fontId="17" fillId="10" borderId="1" xfId="2" applyFont="1" applyFill="1" applyBorder="1" applyAlignment="1" applyProtection="1">
      <alignment horizontal="center" vertical="center" wrapText="1"/>
      <protection hidden="1"/>
    </xf>
    <xf numFmtId="0" fontId="17" fillId="10" borderId="32" xfId="2" applyFont="1" applyFill="1" applyBorder="1" applyAlignment="1" applyProtection="1">
      <alignment horizontal="center" vertical="center" wrapText="1"/>
      <protection hidden="1"/>
    </xf>
    <xf numFmtId="0" fontId="9" fillId="0" borderId="41" xfId="0" applyFont="1" applyFill="1" applyBorder="1" applyAlignment="1">
      <alignment vertical="center" wrapText="1"/>
    </xf>
    <xf numFmtId="0" fontId="1" fillId="0" borderId="41" xfId="0" applyFont="1" applyBorder="1" applyAlignment="1">
      <alignment wrapText="1"/>
    </xf>
    <xf numFmtId="0" fontId="9" fillId="7" borderId="0" xfId="0" applyFont="1" applyFill="1" applyBorder="1" applyAlignment="1" applyProtection="1">
      <alignment wrapText="1"/>
      <protection hidden="1"/>
    </xf>
    <xf numFmtId="0" fontId="45" fillId="0" borderId="12" xfId="0" applyFont="1" applyFill="1" applyBorder="1" applyAlignment="1" applyProtection="1">
      <alignment horizontal="center" wrapText="1"/>
      <protection hidden="1"/>
    </xf>
    <xf numFmtId="0" fontId="46" fillId="2" borderId="36" xfId="0" applyFont="1" applyFill="1" applyBorder="1" applyAlignment="1">
      <alignment horizontal="center" vertical="center" wrapText="1"/>
    </xf>
    <xf numFmtId="0" fontId="45" fillId="0" borderId="22" xfId="0" applyFont="1" applyBorder="1" applyAlignment="1" applyProtection="1">
      <alignment vertical="center" wrapText="1"/>
      <protection hidden="1"/>
    </xf>
    <xf numFmtId="0" fontId="45" fillId="0" borderId="1" xfId="0" applyFont="1" applyBorder="1" applyAlignment="1" applyProtection="1">
      <alignment vertical="center" wrapText="1"/>
      <protection hidden="1"/>
    </xf>
    <xf numFmtId="0" fontId="45" fillId="0" borderId="35" xfId="0" applyFont="1" applyBorder="1" applyAlignment="1" applyProtection="1">
      <alignment vertical="center" wrapText="1"/>
      <protection hidden="1"/>
    </xf>
    <xf numFmtId="0" fontId="45" fillId="0" borderId="12" xfId="0" applyFont="1" applyBorder="1" applyAlignment="1" applyProtection="1">
      <alignment vertical="center" wrapText="1"/>
      <protection hidden="1"/>
    </xf>
    <xf numFmtId="0" fontId="9" fillId="0" borderId="21" xfId="0" applyFont="1" applyBorder="1" applyAlignment="1">
      <alignment vertical="center" wrapText="1"/>
    </xf>
    <xf numFmtId="0" fontId="45" fillId="0" borderId="0" xfId="0" applyFont="1" applyFill="1" applyBorder="1" applyAlignment="1" applyProtection="1">
      <alignment horizontal="center" wrapText="1"/>
      <protection hidden="1"/>
    </xf>
    <xf numFmtId="0" fontId="45" fillId="0" borderId="0" xfId="0" applyFont="1" applyBorder="1" applyAlignment="1" applyProtection="1">
      <alignment horizontal="center" wrapText="1"/>
      <protection hidden="1"/>
    </xf>
    <xf numFmtId="0" fontId="8" fillId="0" borderId="10" xfId="0" applyFont="1" applyBorder="1" applyAlignment="1">
      <alignment horizontal="center"/>
    </xf>
    <xf numFmtId="0" fontId="9" fillId="0" borderId="41" xfId="0" applyFont="1" applyBorder="1" applyAlignment="1">
      <alignment horizontal="center" vertical="center" wrapText="1"/>
    </xf>
    <xf numFmtId="0" fontId="0" fillId="0" borderId="0" xfId="0" applyBorder="1" applyAlignment="1">
      <alignment horizontal="center" wrapText="1"/>
    </xf>
    <xf numFmtId="0" fontId="2" fillId="8" borderId="35" xfId="0" applyFont="1" applyFill="1" applyBorder="1" applyAlignment="1" applyProtection="1">
      <alignment horizontal="center" vertical="center" wrapText="1"/>
      <protection hidden="1"/>
    </xf>
    <xf numFmtId="0" fontId="2" fillId="8" borderId="1" xfId="0" applyFont="1" applyFill="1" applyBorder="1" applyAlignment="1" applyProtection="1">
      <alignment horizontal="center" vertical="center" wrapText="1"/>
      <protection hidden="1"/>
    </xf>
    <xf numFmtId="0" fontId="2" fillId="10" borderId="1" xfId="0" applyFont="1" applyFill="1" applyBorder="1" applyAlignment="1" applyProtection="1">
      <alignment horizontal="center" vertical="center" wrapText="1"/>
      <protection hidden="1"/>
    </xf>
    <xf numFmtId="9" fontId="12" fillId="0" borderId="4" xfId="3" applyFont="1" applyBorder="1" applyAlignment="1">
      <alignment horizontal="center" vertical="center" wrapText="1"/>
    </xf>
    <xf numFmtId="0" fontId="2" fillId="0" borderId="4" xfId="0" applyFont="1" applyBorder="1" applyAlignment="1">
      <alignment horizontal="center" vertical="center" wrapText="1"/>
    </xf>
    <xf numFmtId="169" fontId="12" fillId="0" borderId="4" xfId="0" applyNumberFormat="1" applyFont="1" applyBorder="1" applyAlignment="1">
      <alignment horizontal="center" vertical="center" wrapText="1"/>
    </xf>
    <xf numFmtId="0" fontId="12" fillId="0" borderId="35" xfId="0" applyFont="1" applyBorder="1" applyAlignment="1" applyProtection="1">
      <alignment horizontal="right" vertical="center" wrapText="1"/>
      <protection hidden="1"/>
    </xf>
    <xf numFmtId="0" fontId="2" fillId="0" borderId="49" xfId="0" applyFont="1" applyBorder="1" applyAlignment="1" applyProtection="1">
      <alignment horizontal="right" vertical="center" wrapText="1"/>
      <protection hidden="1"/>
    </xf>
    <xf numFmtId="0" fontId="11" fillId="0" borderId="33" xfId="0" applyFont="1" applyBorder="1" applyAlignment="1" applyProtection="1">
      <alignment vertical="center" wrapText="1"/>
      <protection hidden="1"/>
    </xf>
    <xf numFmtId="0" fontId="12" fillId="0" borderId="4" xfId="0" applyFont="1" applyBorder="1" applyAlignment="1">
      <alignment horizontal="right" vertical="center" wrapText="1"/>
    </xf>
    <xf numFmtId="0" fontId="2" fillId="0" borderId="32" xfId="0" applyFont="1" applyBorder="1" applyAlignment="1">
      <alignment horizontal="right" vertical="center" wrapText="1"/>
    </xf>
    <xf numFmtId="0" fontId="2" fillId="0" borderId="38" xfId="0" applyFont="1" applyBorder="1" applyAlignment="1">
      <alignment horizontal="right" vertical="center" wrapText="1"/>
    </xf>
    <xf numFmtId="0" fontId="2" fillId="9" borderId="15" xfId="0" applyFont="1" applyFill="1" applyBorder="1" applyAlignment="1" applyProtection="1">
      <alignment horizontal="center" vertical="center" wrapText="1"/>
      <protection hidden="1"/>
    </xf>
    <xf numFmtId="0" fontId="12" fillId="10" borderId="1" xfId="0" applyFont="1" applyFill="1" applyBorder="1" applyAlignment="1" applyProtection="1">
      <alignment horizontal="center" vertical="center" wrapText="1"/>
      <protection hidden="1"/>
    </xf>
    <xf numFmtId="169" fontId="0" fillId="0" borderId="0" xfId="3" applyNumberFormat="1" applyFont="1" applyFill="1" applyBorder="1" applyAlignment="1" applyProtection="1">
      <alignment horizontal="right" wrapText="1"/>
      <protection hidden="1"/>
    </xf>
    <xf numFmtId="0" fontId="32" fillId="0" borderId="0" xfId="0" applyFont="1" applyFill="1" applyBorder="1" applyAlignment="1" applyProtection="1">
      <alignment vertical="center" wrapText="1"/>
      <protection hidden="1"/>
    </xf>
    <xf numFmtId="0" fontId="12" fillId="8" borderId="1" xfId="0" applyFont="1" applyFill="1" applyBorder="1" applyAlignment="1" applyProtection="1">
      <alignment horizontal="center" vertical="center" wrapText="1"/>
      <protection hidden="1"/>
    </xf>
    <xf numFmtId="0" fontId="0" fillId="0" borderId="21" xfId="0" applyBorder="1" applyAlignment="1">
      <alignment vertical="center" wrapText="1"/>
    </xf>
    <xf numFmtId="0" fontId="2" fillId="8" borderId="1" xfId="0" applyFont="1" applyFill="1" applyBorder="1" applyAlignment="1" applyProtection="1">
      <alignment horizontal="center" vertical="center" wrapText="1"/>
      <protection hidden="1"/>
    </xf>
    <xf numFmtId="0" fontId="12" fillId="8" borderId="1" xfId="0" applyFont="1" applyFill="1" applyBorder="1" applyAlignment="1" applyProtection="1">
      <alignment horizontal="center" vertical="center" wrapText="1"/>
      <protection hidden="1"/>
    </xf>
    <xf numFmtId="0" fontId="2" fillId="0" borderId="33" xfId="0" applyFont="1" applyBorder="1" applyAlignment="1" applyProtection="1">
      <alignment horizontal="right" vertical="center" wrapText="1"/>
      <protection hidden="1"/>
    </xf>
    <xf numFmtId="0" fontId="9" fillId="0" borderId="32" xfId="0" applyFont="1" applyBorder="1" applyAlignment="1">
      <alignment vertical="center" wrapText="1"/>
    </xf>
    <xf numFmtId="0" fontId="37" fillId="8" borderId="21" xfId="0" applyFont="1" applyFill="1" applyBorder="1" applyAlignment="1" applyProtection="1">
      <alignment horizontal="center" vertical="center" wrapText="1"/>
      <protection hidden="1"/>
    </xf>
    <xf numFmtId="0" fontId="2" fillId="8" borderId="22" xfId="0" applyFont="1" applyFill="1" applyBorder="1" applyAlignment="1" applyProtection="1">
      <alignment horizontal="center" vertical="center" wrapText="1"/>
      <protection hidden="1"/>
    </xf>
    <xf numFmtId="0" fontId="2" fillId="8" borderId="1" xfId="0" applyFont="1" applyFill="1" applyBorder="1" applyAlignment="1" applyProtection="1">
      <alignment horizontal="center" vertical="center" wrapText="1"/>
      <protection hidden="1"/>
    </xf>
    <xf numFmtId="0" fontId="12" fillId="8" borderId="1" xfId="0" applyFont="1" applyFill="1" applyBorder="1" applyAlignment="1" applyProtection="1">
      <alignment horizontal="center" vertical="center" wrapText="1"/>
      <protection hidden="1"/>
    </xf>
    <xf numFmtId="0" fontId="0" fillId="0" borderId="0" xfId="0" applyAlignment="1"/>
    <xf numFmtId="0" fontId="2" fillId="10" borderId="1" xfId="0" applyFont="1" applyFill="1" applyBorder="1" applyAlignment="1" applyProtection="1">
      <alignment horizontal="center" vertical="center" wrapText="1"/>
      <protection hidden="1"/>
    </xf>
    <xf numFmtId="0" fontId="2" fillId="0" borderId="35" xfId="0" applyFont="1" applyBorder="1" applyAlignment="1">
      <alignment horizontal="center" vertical="center" wrapText="1"/>
    </xf>
    <xf numFmtId="0" fontId="2" fillId="0" borderId="12" xfId="0" applyFont="1" applyBorder="1" applyAlignment="1">
      <alignment horizontal="center" vertical="center" wrapText="1"/>
    </xf>
    <xf numFmtId="0" fontId="2" fillId="8" borderId="1" xfId="0" applyFont="1" applyFill="1" applyBorder="1" applyAlignment="1" applyProtection="1">
      <alignment horizontal="center" vertical="center" wrapText="1"/>
      <protection hidden="1"/>
    </xf>
    <xf numFmtId="0" fontId="12" fillId="8" borderId="1" xfId="0" applyFont="1" applyFill="1" applyBorder="1" applyAlignment="1" applyProtection="1">
      <alignment horizontal="center" vertical="center" wrapText="1"/>
      <protection hidden="1"/>
    </xf>
    <xf numFmtId="0" fontId="8" fillId="0" borderId="0" xfId="0" applyFont="1" applyBorder="1" applyAlignment="1">
      <alignment horizontal="center"/>
    </xf>
    <xf numFmtId="0" fontId="8" fillId="0" borderId="0" xfId="0" applyFont="1" applyBorder="1" applyAlignment="1">
      <alignment vertical="top"/>
    </xf>
    <xf numFmtId="9" fontId="11" fillId="8" borderId="1" xfId="3" applyFont="1" applyFill="1" applyBorder="1" applyAlignment="1" applyProtection="1">
      <alignment horizontal="center" vertical="center" wrapText="1"/>
      <protection hidden="1"/>
    </xf>
    <xf numFmtId="0" fontId="45" fillId="0" borderId="22" xfId="0" applyFont="1" applyBorder="1" applyAlignment="1" applyProtection="1">
      <alignment horizontal="center" vertical="center" wrapText="1"/>
      <protection hidden="1"/>
    </xf>
    <xf numFmtId="0" fontId="45" fillId="0" borderId="21" xfId="0" applyFont="1" applyBorder="1" applyAlignment="1" applyProtection="1">
      <alignment horizontal="center" vertical="center" wrapText="1"/>
      <protection hidden="1"/>
    </xf>
    <xf numFmtId="0" fontId="9" fillId="0" borderId="21" xfId="0" applyFont="1" applyBorder="1" applyAlignment="1">
      <alignment horizontal="center" vertical="center" wrapText="1"/>
    </xf>
    <xf numFmtId="0" fontId="9" fillId="0" borderId="32" xfId="0" applyFont="1" applyBorder="1" applyAlignment="1">
      <alignment horizontal="center" vertical="center" wrapText="1"/>
    </xf>
    <xf numFmtId="0" fontId="2" fillId="8" borderId="22" xfId="0" applyFont="1" applyFill="1" applyBorder="1" applyAlignment="1" applyProtection="1">
      <alignment vertical="center" wrapText="1"/>
      <protection hidden="1"/>
    </xf>
    <xf numFmtId="0" fontId="2" fillId="9" borderId="1" xfId="0" applyFont="1" applyFill="1" applyBorder="1" applyAlignment="1" applyProtection="1">
      <alignment horizontal="center" vertical="center" wrapText="1"/>
      <protection hidden="1"/>
    </xf>
    <xf numFmtId="0" fontId="9" fillId="0" borderId="0" xfId="0" applyFont="1" applyBorder="1" applyAlignment="1">
      <alignment wrapText="1"/>
    </xf>
    <xf numFmtId="165" fontId="12" fillId="0" borderId="0" xfId="0" applyNumberFormat="1" applyFont="1" applyBorder="1" applyAlignment="1" applyProtection="1">
      <alignment vertical="center" wrapText="1"/>
      <protection hidden="1"/>
    </xf>
    <xf numFmtId="3" fontId="12" fillId="0" borderId="2" xfId="0" applyNumberFormat="1" applyFont="1" applyBorder="1" applyAlignment="1">
      <alignment horizontal="right" vertical="center" wrapText="1"/>
    </xf>
    <xf numFmtId="3" fontId="12" fillId="0" borderId="2" xfId="0" applyNumberFormat="1" applyFont="1" applyBorder="1" applyAlignment="1">
      <alignment vertical="center" wrapText="1"/>
    </xf>
    <xf numFmtId="3" fontId="2" fillId="0" borderId="2" xfId="0" applyNumberFormat="1" applyFont="1" applyBorder="1" applyAlignment="1">
      <alignment horizontal="right" vertical="center" wrapText="1"/>
    </xf>
    <xf numFmtId="4" fontId="12" fillId="0" borderId="2" xfId="0" applyNumberFormat="1" applyFont="1" applyBorder="1" applyAlignment="1">
      <alignment horizontal="right" vertical="center" wrapText="1"/>
    </xf>
    <xf numFmtId="4" fontId="12" fillId="0" borderId="2" xfId="0" applyNumberFormat="1" applyFont="1" applyBorder="1" applyAlignment="1">
      <alignment vertical="center" wrapText="1"/>
    </xf>
    <xf numFmtId="0" fontId="12" fillId="10" borderId="1" xfId="0" applyFont="1" applyFill="1" applyBorder="1" applyAlignment="1" applyProtection="1">
      <alignment horizontal="center" vertical="center" wrapText="1"/>
      <protection hidden="1"/>
    </xf>
    <xf numFmtId="9" fontId="2" fillId="9" borderId="15" xfId="0" applyNumberFormat="1" applyFont="1" applyFill="1" applyBorder="1" applyAlignment="1" applyProtection="1">
      <alignment horizontal="center" vertical="center" wrapText="1"/>
      <protection hidden="1"/>
    </xf>
    <xf numFmtId="0" fontId="1" fillId="0" borderId="10" xfId="0" applyFont="1" applyBorder="1" applyAlignment="1"/>
    <xf numFmtId="0" fontId="53" fillId="7" borderId="0" xfId="2" applyFont="1" applyFill="1" applyAlignment="1" applyProtection="1">
      <alignment horizontal="center" vertical="center"/>
    </xf>
    <xf numFmtId="0" fontId="0" fillId="0" borderId="10" xfId="0" applyBorder="1" applyAlignment="1"/>
    <xf numFmtId="0" fontId="2" fillId="8" borderId="1" xfId="0" applyFont="1" applyFill="1" applyBorder="1" applyAlignment="1" applyProtection="1">
      <alignment horizontal="center" vertical="center" wrapText="1"/>
      <protection hidden="1"/>
    </xf>
    <xf numFmtId="0" fontId="11" fillId="0" borderId="32" xfId="0" applyFont="1" applyBorder="1" applyAlignment="1" applyProtection="1">
      <alignment vertical="center" wrapText="1"/>
      <protection hidden="1"/>
    </xf>
    <xf numFmtId="0" fontId="12" fillId="0" borderId="32" xfId="0" applyFont="1" applyBorder="1" applyAlignment="1" applyProtection="1">
      <alignment horizontal="center" vertical="center" wrapText="1"/>
      <protection hidden="1"/>
    </xf>
    <xf numFmtId="0" fontId="2" fillId="10" borderId="22" xfId="0" applyFont="1" applyFill="1" applyBorder="1" applyAlignment="1" applyProtection="1">
      <alignment horizontal="center" vertical="center" wrapText="1"/>
      <protection hidden="1"/>
    </xf>
    <xf numFmtId="167" fontId="12" fillId="9" borderId="1" xfId="1" applyNumberFormat="1" applyFont="1" applyFill="1" applyBorder="1" applyAlignment="1" applyProtection="1">
      <alignment horizontal="center" vertical="center" wrapText="1"/>
      <protection hidden="1"/>
    </xf>
    <xf numFmtId="9" fontId="12" fillId="9" borderId="1" xfId="1" applyNumberFormat="1" applyFont="1" applyFill="1" applyBorder="1" applyAlignment="1" applyProtection="1">
      <alignment horizontal="center" vertical="center" wrapText="1"/>
      <protection hidden="1"/>
    </xf>
    <xf numFmtId="0" fontId="12" fillId="0" borderId="49" xfId="0" applyFont="1" applyBorder="1"/>
    <xf numFmtId="0" fontId="2" fillId="0" borderId="49" xfId="0" applyFont="1" applyBorder="1" applyAlignment="1">
      <alignment vertical="center" wrapText="1"/>
    </xf>
    <xf numFmtId="0" fontId="2" fillId="8" borderId="1" xfId="0" applyFont="1" applyFill="1" applyBorder="1" applyAlignment="1" applyProtection="1">
      <alignment horizontal="center" vertical="center" wrapText="1"/>
      <protection hidden="1"/>
    </xf>
    <xf numFmtId="0" fontId="2" fillId="8" borderId="22" xfId="0" applyFont="1" applyFill="1" applyBorder="1" applyAlignment="1" applyProtection="1">
      <alignment horizontal="center" vertical="center" wrapText="1"/>
      <protection hidden="1"/>
    </xf>
    <xf numFmtId="0" fontId="0" fillId="0" borderId="24" xfId="0" applyBorder="1" applyAlignment="1">
      <alignment vertical="center" wrapText="1"/>
    </xf>
    <xf numFmtId="0" fontId="1" fillId="0" borderId="0" xfId="0" applyFont="1" applyAlignment="1">
      <alignment vertical="center"/>
    </xf>
    <xf numFmtId="0" fontId="13" fillId="0" borderId="74" xfId="0" applyFont="1" applyBorder="1" applyAlignment="1">
      <alignment horizontal="center" vertical="center" wrapText="1"/>
    </xf>
    <xf numFmtId="0" fontId="13" fillId="0" borderId="75" xfId="0" applyFont="1" applyBorder="1" applyAlignment="1">
      <alignment horizontal="center" vertical="center" wrapText="1"/>
    </xf>
    <xf numFmtId="0" fontId="1" fillId="0" borderId="76" xfId="0" applyFont="1" applyBorder="1" applyAlignment="1">
      <alignment vertical="center" wrapText="1"/>
    </xf>
    <xf numFmtId="0" fontId="1" fillId="0" borderId="75" xfId="0" applyFont="1" applyBorder="1" applyAlignment="1">
      <alignment vertical="center" wrapText="1"/>
    </xf>
    <xf numFmtId="0" fontId="49" fillId="0" borderId="76" xfId="0" applyFont="1" applyBorder="1" applyAlignment="1">
      <alignment vertical="center" wrapText="1"/>
    </xf>
    <xf numFmtId="0" fontId="3" fillId="0" borderId="75" xfId="2" applyFont="1" applyBorder="1" applyAlignment="1" applyProtection="1">
      <alignment vertical="center" wrapText="1"/>
    </xf>
    <xf numFmtId="0" fontId="49" fillId="0" borderId="75" xfId="0" applyFont="1" applyBorder="1" applyAlignment="1">
      <alignment vertical="center" wrapText="1"/>
    </xf>
    <xf numFmtId="0" fontId="47" fillId="0" borderId="75" xfId="0" applyFont="1" applyBorder="1" applyAlignment="1">
      <alignment vertical="center" wrapText="1"/>
    </xf>
    <xf numFmtId="0" fontId="47" fillId="0" borderId="76" xfId="0" applyFont="1" applyBorder="1" applyAlignment="1">
      <alignment horizontal="center" vertical="center" wrapText="1"/>
    </xf>
    <xf numFmtId="0" fontId="1" fillId="0" borderId="75" xfId="0" applyFont="1" applyBorder="1" applyAlignment="1">
      <alignment horizontal="center" vertical="center" wrapText="1"/>
    </xf>
    <xf numFmtId="0" fontId="1" fillId="0" borderId="76" xfId="0" applyFont="1" applyBorder="1" applyAlignment="1">
      <alignment horizontal="center" vertical="center" wrapText="1"/>
    </xf>
    <xf numFmtId="0" fontId="13" fillId="0" borderId="77" xfId="0" applyFont="1" applyBorder="1" applyAlignment="1">
      <alignment horizontal="center" vertical="center" wrapText="1"/>
    </xf>
    <xf numFmtId="0" fontId="1" fillId="0" borderId="74" xfId="0" applyFont="1" applyBorder="1" applyAlignment="1">
      <alignment horizontal="center" vertical="center" wrapText="1"/>
    </xf>
    <xf numFmtId="0" fontId="47" fillId="0" borderId="78" xfId="0" applyFont="1" applyBorder="1" applyAlignment="1">
      <alignment horizontal="center" vertical="center" wrapText="1"/>
    </xf>
    <xf numFmtId="0" fontId="58" fillId="0" borderId="78" xfId="0" applyFont="1" applyBorder="1" applyAlignment="1">
      <alignment horizontal="center" vertical="center" wrapText="1"/>
    </xf>
    <xf numFmtId="0" fontId="13" fillId="0" borderId="78" xfId="0" applyFont="1" applyBorder="1" applyAlignment="1">
      <alignment horizontal="center" vertical="center" wrapText="1"/>
    </xf>
    <xf numFmtId="0" fontId="1" fillId="0" borderId="78" xfId="0" applyFont="1" applyBorder="1" applyAlignment="1">
      <alignment vertical="center" wrapText="1"/>
    </xf>
    <xf numFmtId="0" fontId="49" fillId="0" borderId="75" xfId="0" applyFont="1" applyBorder="1" applyAlignment="1">
      <alignment horizontal="center" vertical="center" wrapText="1"/>
    </xf>
    <xf numFmtId="0" fontId="1" fillId="0" borderId="79" xfId="0" applyFont="1" applyBorder="1" applyAlignment="1">
      <alignment vertical="center" wrapText="1"/>
    </xf>
    <xf numFmtId="0" fontId="47" fillId="0" borderId="75" xfId="0" applyFont="1" applyBorder="1" applyAlignment="1">
      <alignment horizontal="center" vertical="center" wrapText="1"/>
    </xf>
    <xf numFmtId="0" fontId="49" fillId="0" borderId="76" xfId="0" applyFont="1" applyBorder="1" applyAlignment="1">
      <alignment horizontal="center" vertical="center" wrapText="1"/>
    </xf>
    <xf numFmtId="0" fontId="13" fillId="0" borderId="79" xfId="0" applyFont="1" applyBorder="1" applyAlignment="1">
      <alignment horizontal="center" vertical="center" wrapText="1"/>
    </xf>
    <xf numFmtId="0" fontId="19" fillId="0" borderId="1" xfId="2" applyFont="1" applyBorder="1" applyAlignment="1" applyProtection="1">
      <alignment wrapText="1"/>
    </xf>
    <xf numFmtId="0" fontId="1" fillId="0" borderId="77" xfId="0" applyFont="1" applyBorder="1" applyAlignment="1">
      <alignment vertical="center" wrapText="1"/>
    </xf>
    <xf numFmtId="0" fontId="3" fillId="0" borderId="77" xfId="2" applyFont="1" applyBorder="1" applyAlignment="1" applyProtection="1">
      <alignment vertical="center" wrapText="1"/>
    </xf>
    <xf numFmtId="0" fontId="1" fillId="0" borderId="80" xfId="0" applyFont="1" applyBorder="1" applyAlignment="1">
      <alignment vertical="center" wrapText="1"/>
    </xf>
    <xf numFmtId="0" fontId="59" fillId="0" borderId="45" xfId="0" applyFont="1" applyBorder="1" applyAlignment="1">
      <alignment vertical="center"/>
    </xf>
    <xf numFmtId="0" fontId="2" fillId="0" borderId="45" xfId="0" applyFont="1" applyBorder="1"/>
    <xf numFmtId="0" fontId="2" fillId="0" borderId="50" xfId="0" applyFont="1" applyBorder="1"/>
    <xf numFmtId="2" fontId="2" fillId="0" borderId="0" xfId="0" applyNumberFormat="1" applyFont="1" applyBorder="1" applyAlignment="1" applyProtection="1">
      <alignment wrapText="1"/>
      <protection hidden="1"/>
    </xf>
    <xf numFmtId="0" fontId="2" fillId="0" borderId="2" xfId="0" applyFont="1" applyBorder="1" applyAlignment="1">
      <alignment horizontal="center" vertical="center" wrapText="1"/>
    </xf>
    <xf numFmtId="0" fontId="12" fillId="0" borderId="51" xfId="0" applyFont="1" applyBorder="1" applyAlignment="1">
      <alignment vertical="center" wrapText="1"/>
    </xf>
    <xf numFmtId="0" fontId="2" fillId="0" borderId="31" xfId="0" applyFont="1" applyBorder="1" applyAlignment="1">
      <alignment vertical="center" wrapText="1"/>
    </xf>
    <xf numFmtId="0" fontId="12" fillId="0" borderId="37" xfId="0" applyFont="1" applyBorder="1" applyAlignment="1">
      <alignment horizontal="center" vertical="center" wrapText="1"/>
    </xf>
    <xf numFmtId="0" fontId="2" fillId="0" borderId="37" xfId="0" applyFont="1" applyBorder="1" applyAlignment="1">
      <alignment horizontal="center" vertical="center" wrapText="1"/>
    </xf>
    <xf numFmtId="0" fontId="60" fillId="7" borderId="26" xfId="0" applyFont="1" applyFill="1" applyBorder="1" applyAlignment="1">
      <alignment horizontal="center" vertical="center" wrapText="1"/>
    </xf>
    <xf numFmtId="0" fontId="60" fillId="7" borderId="0" xfId="0" applyFont="1" applyFill="1" applyBorder="1" applyAlignment="1">
      <alignment horizontal="center" vertical="center" wrapText="1"/>
    </xf>
    <xf numFmtId="0" fontId="57" fillId="7" borderId="0" xfId="0" applyFont="1" applyFill="1" applyBorder="1" applyAlignment="1">
      <alignment horizontal="center" vertical="center" wrapText="1"/>
    </xf>
    <xf numFmtId="0" fontId="2" fillId="0" borderId="26" xfId="0" applyFont="1" applyBorder="1"/>
    <xf numFmtId="0" fontId="0" fillId="0" borderId="26" xfId="0" applyBorder="1"/>
    <xf numFmtId="0" fontId="0" fillId="0" borderId="26" xfId="0" applyBorder="1" applyAlignment="1">
      <alignment horizontal="center" wrapText="1"/>
    </xf>
    <xf numFmtId="0" fontId="0" fillId="0" borderId="18" xfId="0" applyBorder="1" applyAlignment="1">
      <alignment wrapText="1"/>
    </xf>
    <xf numFmtId="0" fontId="0" fillId="0" borderId="19" xfId="0" applyBorder="1" applyAlignment="1">
      <alignment wrapText="1"/>
    </xf>
    <xf numFmtId="0" fontId="0" fillId="0" borderId="19" xfId="0" applyBorder="1"/>
    <xf numFmtId="0" fontId="0" fillId="0" borderId="17" xfId="0" applyBorder="1"/>
    <xf numFmtId="0" fontId="37" fillId="9" borderId="32" xfId="0" applyFont="1" applyFill="1" applyBorder="1" applyAlignment="1" applyProtection="1">
      <alignment horizontal="center" vertical="center" wrapText="1"/>
      <protection hidden="1"/>
    </xf>
    <xf numFmtId="0" fontId="37" fillId="9" borderId="1" xfId="0" applyFont="1" applyFill="1" applyBorder="1" applyAlignment="1" applyProtection="1">
      <alignment horizontal="center" vertical="center" wrapText="1"/>
      <protection hidden="1"/>
    </xf>
    <xf numFmtId="170" fontId="12" fillId="9" borderId="1" xfId="0" applyNumberFormat="1" applyFont="1" applyFill="1" applyBorder="1" applyAlignment="1" applyProtection="1">
      <alignment horizontal="center" vertical="center" wrapText="1"/>
      <protection hidden="1"/>
    </xf>
    <xf numFmtId="0" fontId="2" fillId="8" borderId="1" xfId="0" applyFont="1" applyFill="1" applyBorder="1" applyAlignment="1" applyProtection="1">
      <alignment horizontal="center" vertical="center" wrapText="1"/>
      <protection hidden="1"/>
    </xf>
    <xf numFmtId="0" fontId="12" fillId="0" borderId="4" xfId="0" applyFont="1" applyFill="1" applyBorder="1" applyAlignment="1">
      <alignment vertical="center" wrapText="1"/>
    </xf>
    <xf numFmtId="0" fontId="2" fillId="0" borderId="0" xfId="0" applyFont="1" applyBorder="1" applyAlignment="1" applyProtection="1">
      <alignment vertical="center" wrapText="1"/>
      <protection hidden="1"/>
    </xf>
    <xf numFmtId="0" fontId="2" fillId="0" borderId="49" xfId="0" applyFont="1" applyBorder="1"/>
    <xf numFmtId="0" fontId="17" fillId="11" borderId="0" xfId="2" applyFont="1" applyFill="1" applyBorder="1" applyAlignment="1" applyProtection="1">
      <alignment horizontal="left" vertical="center" wrapText="1"/>
    </xf>
    <xf numFmtId="0" fontId="17" fillId="11" borderId="0" xfId="2" applyFont="1" applyFill="1" applyBorder="1" applyAlignment="1" applyProtection="1"/>
    <xf numFmtId="0" fontId="53" fillId="7" borderId="16" xfId="2" applyFont="1" applyFill="1" applyBorder="1" applyAlignment="1" applyProtection="1">
      <alignment horizontal="center" vertical="center"/>
    </xf>
    <xf numFmtId="0" fontId="17" fillId="0" borderId="45" xfId="2" applyFont="1" applyBorder="1" applyAlignment="1" applyProtection="1">
      <alignment horizontal="center" vertical="center" wrapText="1"/>
    </xf>
    <xf numFmtId="0" fontId="0" fillId="0" borderId="45" xfId="0" applyBorder="1" applyAlignment="1"/>
    <xf numFmtId="0" fontId="0" fillId="0" borderId="50" xfId="0" applyBorder="1" applyAlignment="1"/>
    <xf numFmtId="0" fontId="3" fillId="0" borderId="19" xfId="2" applyBorder="1" applyAlignment="1" applyProtection="1">
      <alignment horizontal="center" vertical="center"/>
    </xf>
    <xf numFmtId="0" fontId="3" fillId="0" borderId="19" xfId="2" applyBorder="1" applyAlignment="1" applyProtection="1"/>
    <xf numFmtId="0" fontId="3" fillId="0" borderId="17" xfId="2" applyBorder="1" applyAlignment="1" applyProtection="1"/>
    <xf numFmtId="165" fontId="17" fillId="4" borderId="0" xfId="2" applyNumberFormat="1" applyFont="1" applyFill="1" applyBorder="1" applyAlignment="1" applyProtection="1">
      <alignment vertical="center" wrapText="1"/>
    </xf>
    <xf numFmtId="0" fontId="17" fillId="0" borderId="0" xfId="2" applyFont="1" applyBorder="1" applyAlignment="1" applyProtection="1"/>
    <xf numFmtId="0" fontId="3" fillId="11" borderId="0" xfId="2" applyFill="1" applyBorder="1" applyAlignment="1" applyProtection="1">
      <alignment horizontal="left" vertical="center" wrapText="1"/>
    </xf>
    <xf numFmtId="0" fontId="3" fillId="11" borderId="0" xfId="2" applyFill="1" applyBorder="1" applyAlignment="1" applyProtection="1"/>
    <xf numFmtId="0" fontId="17" fillId="0" borderId="26" xfId="2" applyFont="1" applyBorder="1" applyAlignment="1" applyProtection="1"/>
    <xf numFmtId="0" fontId="9" fillId="0" borderId="0" xfId="0" applyFont="1" applyBorder="1" applyAlignment="1"/>
    <xf numFmtId="0" fontId="9" fillId="0" borderId="16" xfId="0" applyFont="1" applyBorder="1" applyAlignment="1"/>
    <xf numFmtId="0" fontId="3" fillId="0" borderId="52" xfId="2" applyBorder="1" applyAlignment="1" applyProtection="1">
      <alignment horizontal="left" wrapText="1"/>
    </xf>
    <xf numFmtId="0" fontId="3" fillId="0" borderId="52" xfId="2" applyBorder="1" applyAlignment="1" applyProtection="1">
      <alignment horizontal="left"/>
    </xf>
    <xf numFmtId="0" fontId="3" fillId="0" borderId="53" xfId="2" applyBorder="1" applyAlignment="1" applyProtection="1">
      <alignment horizontal="left"/>
    </xf>
    <xf numFmtId="0" fontId="53" fillId="7" borderId="0" xfId="2" applyFont="1" applyFill="1" applyAlignment="1" applyProtection="1">
      <alignment horizontal="center" vertical="center"/>
    </xf>
    <xf numFmtId="0" fontId="0" fillId="0" borderId="0" xfId="0" applyAlignment="1">
      <alignment horizontal="center" vertical="center"/>
    </xf>
    <xf numFmtId="0" fontId="0" fillId="0" borderId="0" xfId="0" applyAlignment="1">
      <alignment vertical="center"/>
    </xf>
    <xf numFmtId="0" fontId="9" fillId="0" borderId="18" xfId="0" applyFont="1" applyBorder="1" applyAlignment="1"/>
    <xf numFmtId="0" fontId="9" fillId="0" borderId="19" xfId="0" applyFont="1" applyBorder="1" applyAlignment="1"/>
    <xf numFmtId="0" fontId="9" fillId="0" borderId="17" xfId="0" applyFont="1" applyBorder="1" applyAlignment="1"/>
    <xf numFmtId="0" fontId="53" fillId="7" borderId="26" xfId="2" applyFont="1" applyFill="1" applyBorder="1" applyAlignment="1" applyProtection="1">
      <alignment horizontal="center" vertical="center"/>
    </xf>
    <xf numFmtId="0" fontId="17" fillId="0" borderId="26" xfId="2" applyFont="1" applyBorder="1" applyAlignment="1" applyProtection="1">
      <alignment vertical="center"/>
    </xf>
    <xf numFmtId="0" fontId="3" fillId="11" borderId="0" xfId="2" applyFill="1" applyBorder="1" applyAlignment="1" applyProtection="1">
      <alignment horizontal="left"/>
    </xf>
    <xf numFmtId="0" fontId="3" fillId="11" borderId="16" xfId="2" applyFill="1" applyBorder="1" applyAlignment="1" applyProtection="1">
      <alignment horizontal="left"/>
    </xf>
    <xf numFmtId="0" fontId="0" fillId="0" borderId="0" xfId="0" applyBorder="1" applyAlignment="1">
      <alignment vertical="center"/>
    </xf>
    <xf numFmtId="0" fontId="0" fillId="0" borderId="16" xfId="0" applyBorder="1" applyAlignment="1">
      <alignment vertical="center"/>
    </xf>
    <xf numFmtId="0" fontId="9" fillId="11" borderId="0" xfId="0" applyFont="1" applyFill="1" applyBorder="1" applyAlignment="1">
      <alignment horizontal="left"/>
    </xf>
    <xf numFmtId="0" fontId="0" fillId="11" borderId="0" xfId="0" applyFill="1" applyBorder="1" applyAlignment="1">
      <alignment horizontal="left"/>
    </xf>
    <xf numFmtId="0" fontId="0" fillId="11" borderId="16" xfId="0" applyFill="1" applyBorder="1" applyAlignment="1">
      <alignment horizontal="left"/>
    </xf>
    <xf numFmtId="0" fontId="53" fillId="7" borderId="0" xfId="2" applyFont="1" applyFill="1" applyBorder="1" applyAlignment="1" applyProtection="1">
      <alignment horizontal="center" vertical="center"/>
    </xf>
    <xf numFmtId="0" fontId="3" fillId="3" borderId="18" xfId="2" applyFill="1" applyBorder="1" applyAlignment="1" applyProtection="1">
      <alignment horizontal="center" vertical="center" wrapText="1"/>
    </xf>
    <xf numFmtId="0" fontId="3" fillId="0" borderId="19" xfId="2" applyBorder="1" applyAlignment="1" applyProtection="1">
      <alignment horizontal="center"/>
    </xf>
    <xf numFmtId="0" fontId="3" fillId="0" borderId="17" xfId="2" applyBorder="1" applyAlignment="1" applyProtection="1">
      <alignment horizontal="center"/>
    </xf>
    <xf numFmtId="0" fontId="3" fillId="3" borderId="52" xfId="2" applyFill="1" applyBorder="1" applyAlignment="1" applyProtection="1">
      <alignment horizontal="left" vertical="center" wrapText="1"/>
    </xf>
    <xf numFmtId="0" fontId="3" fillId="3" borderId="53" xfId="2" applyFill="1" applyBorder="1" applyAlignment="1" applyProtection="1">
      <alignment horizontal="left" vertical="center" wrapText="1"/>
    </xf>
    <xf numFmtId="0" fontId="3" fillId="7" borderId="0" xfId="2" applyFill="1" applyAlignment="1" applyProtection="1">
      <alignment horizontal="center" vertical="center"/>
    </xf>
    <xf numFmtId="0" fontId="3" fillId="0" borderId="0" xfId="2" applyAlignment="1" applyProtection="1">
      <alignment vertical="center"/>
    </xf>
    <xf numFmtId="0" fontId="23" fillId="2" borderId="0" xfId="0" applyFont="1" applyFill="1" applyBorder="1" applyAlignment="1">
      <alignment horizontal="center" vertical="center" wrapText="1"/>
    </xf>
    <xf numFmtId="0" fontId="0" fillId="0" borderId="0" xfId="0" applyBorder="1" applyAlignment="1">
      <alignment horizontal="center" vertical="center"/>
    </xf>
    <xf numFmtId="0" fontId="33" fillId="2" borderId="27" xfId="0" applyFont="1" applyFill="1" applyBorder="1" applyAlignment="1">
      <alignment horizontal="center" vertical="center"/>
    </xf>
    <xf numFmtId="0" fontId="33" fillId="2" borderId="54" xfId="0" applyFont="1" applyFill="1" applyBorder="1" applyAlignment="1">
      <alignment horizontal="center" vertical="center"/>
    </xf>
    <xf numFmtId="0" fontId="6" fillId="0" borderId="55" xfId="0" applyFont="1" applyBorder="1" applyAlignment="1">
      <alignment horizontal="center" vertical="center" wrapText="1"/>
    </xf>
    <xf numFmtId="0" fontId="6" fillId="0" borderId="56" xfId="0" applyFont="1" applyBorder="1" applyAlignment="1">
      <alignment horizontal="center" vertical="center" wrapText="1"/>
    </xf>
    <xf numFmtId="0" fontId="6" fillId="0" borderId="43" xfId="0" applyFont="1" applyBorder="1" applyAlignment="1">
      <alignment horizontal="center" vertical="center" wrapText="1"/>
    </xf>
    <xf numFmtId="0" fontId="6" fillId="0" borderId="57" xfId="0" applyFont="1" applyBorder="1" applyAlignment="1">
      <alignment horizontal="center" vertical="center" wrapText="1"/>
    </xf>
    <xf numFmtId="0" fontId="6" fillId="0" borderId="44" xfId="0" applyFont="1" applyBorder="1" applyAlignment="1">
      <alignment horizontal="center" vertical="center" wrapText="1"/>
    </xf>
    <xf numFmtId="0" fontId="33" fillId="2" borderId="58" xfId="0" applyFont="1" applyFill="1" applyBorder="1" applyAlignment="1">
      <alignment horizontal="center" vertical="center"/>
    </xf>
    <xf numFmtId="0" fontId="12" fillId="0" borderId="35" xfId="0" applyFont="1" applyBorder="1" applyAlignment="1">
      <alignment vertical="center" wrapText="1"/>
    </xf>
    <xf numFmtId="0" fontId="12" fillId="0" borderId="15" xfId="0" applyFont="1" applyBorder="1" applyAlignment="1">
      <alignment vertical="center" wrapText="1"/>
    </xf>
    <xf numFmtId="0" fontId="2" fillId="0" borderId="1" xfId="0" applyFont="1" applyBorder="1" applyAlignment="1">
      <alignment vertical="center" wrapText="1"/>
    </xf>
    <xf numFmtId="0" fontId="12" fillId="0" borderId="1" xfId="0" applyFont="1" applyBorder="1" applyAlignment="1">
      <alignment vertical="center" wrapText="1"/>
    </xf>
    <xf numFmtId="0" fontId="12" fillId="0" borderId="33" xfId="0" applyFont="1" applyBorder="1" applyAlignment="1">
      <alignment vertical="center" wrapText="1"/>
    </xf>
    <xf numFmtId="0" fontId="23" fillId="2" borderId="59" xfId="0" applyFont="1" applyFill="1" applyBorder="1" applyAlignment="1">
      <alignment horizontal="center" vertical="center" wrapText="1"/>
    </xf>
    <xf numFmtId="0" fontId="23" fillId="2" borderId="60" xfId="0" applyFont="1" applyFill="1" applyBorder="1" applyAlignment="1">
      <alignment horizontal="center" vertical="center" wrapText="1"/>
    </xf>
    <xf numFmtId="0" fontId="11" fillId="0" borderId="35" xfId="0" applyFont="1" applyBorder="1" applyAlignment="1">
      <alignment vertical="center" wrapText="1"/>
    </xf>
    <xf numFmtId="0" fontId="11" fillId="0" borderId="15" xfId="0" applyFont="1" applyBorder="1" applyAlignment="1">
      <alignment vertical="center" wrapText="1"/>
    </xf>
    <xf numFmtId="0" fontId="23" fillId="2" borderId="35" xfId="0" applyFont="1" applyFill="1" applyBorder="1" applyAlignment="1">
      <alignment vertical="center" wrapText="1"/>
    </xf>
    <xf numFmtId="0" fontId="0" fillId="0" borderId="33" xfId="0" applyBorder="1" applyAlignment="1">
      <alignment vertical="center" wrapText="1"/>
    </xf>
    <xf numFmtId="0" fontId="0" fillId="0" borderId="15" xfId="0" applyBorder="1" applyAlignment="1">
      <alignment vertical="center" wrapText="1"/>
    </xf>
    <xf numFmtId="0" fontId="2" fillId="0" borderId="35" xfId="0" applyFont="1" applyBorder="1" applyAlignment="1">
      <alignment vertical="center" wrapText="1"/>
    </xf>
    <xf numFmtId="0" fontId="23" fillId="2" borderId="0" xfId="0" applyFont="1" applyFill="1" applyBorder="1" applyAlignment="1">
      <alignment horizontal="right" vertical="center" wrapText="1"/>
    </xf>
    <xf numFmtId="0" fontId="0" fillId="0" borderId="0" xfId="0" applyBorder="1" applyAlignment="1">
      <alignment horizontal="right" vertical="center"/>
    </xf>
    <xf numFmtId="0" fontId="0" fillId="0" borderId="0" xfId="0" applyAlignment="1">
      <alignment horizontal="right" vertical="center"/>
    </xf>
    <xf numFmtId="0" fontId="0" fillId="0" borderId="1" xfId="0" applyBorder="1" applyAlignment="1">
      <alignment vertical="center" wrapText="1"/>
    </xf>
    <xf numFmtId="0" fontId="23" fillId="2" borderId="26" xfId="0" applyFont="1" applyFill="1" applyBorder="1" applyAlignment="1">
      <alignment horizontal="center" vertical="center" wrapText="1"/>
    </xf>
    <xf numFmtId="0" fontId="0" fillId="0" borderId="0" xfId="0" applyBorder="1" applyAlignment="1"/>
    <xf numFmtId="0" fontId="0" fillId="0" borderId="0" xfId="0" applyAlignment="1"/>
    <xf numFmtId="0" fontId="45" fillId="0" borderId="22" xfId="0" applyFont="1" applyBorder="1" applyAlignment="1" applyProtection="1">
      <alignment vertical="center" wrapText="1"/>
      <protection hidden="1"/>
    </xf>
    <xf numFmtId="0" fontId="45" fillId="0" borderId="21" xfId="0" applyFont="1" applyBorder="1" applyAlignment="1" applyProtection="1">
      <alignment vertical="center" wrapText="1"/>
      <protection hidden="1"/>
    </xf>
    <xf numFmtId="0" fontId="45" fillId="0" borderId="32" xfId="0" applyFont="1" applyBorder="1" applyAlignment="1" applyProtection="1">
      <alignment vertical="center" wrapText="1"/>
      <protection hidden="1"/>
    </xf>
    <xf numFmtId="0" fontId="9" fillId="0" borderId="21" xfId="0" applyFont="1" applyBorder="1" applyAlignment="1" applyProtection="1">
      <alignment vertical="center" wrapText="1"/>
      <protection hidden="1"/>
    </xf>
    <xf numFmtId="0" fontId="12" fillId="8" borderId="35" xfId="0" applyFont="1" applyFill="1" applyBorder="1" applyAlignment="1" applyProtection="1">
      <alignment horizontal="center" vertical="center" wrapText="1"/>
      <protection hidden="1"/>
    </xf>
    <xf numFmtId="0" fontId="12" fillId="8" borderId="33" xfId="0" applyFont="1" applyFill="1" applyBorder="1" applyAlignment="1" applyProtection="1">
      <alignment horizontal="center" vertical="center" wrapText="1"/>
      <protection hidden="1"/>
    </xf>
    <xf numFmtId="0" fontId="0" fillId="0" borderId="33" xfId="0" applyBorder="1" applyAlignment="1">
      <alignment wrapText="1"/>
    </xf>
    <xf numFmtId="0" fontId="0" fillId="0" borderId="15" xfId="0" applyBorder="1" applyAlignment="1">
      <alignment wrapText="1"/>
    </xf>
    <xf numFmtId="0" fontId="2" fillId="8" borderId="35" xfId="0" applyFont="1" applyFill="1" applyBorder="1" applyAlignment="1" applyProtection="1">
      <alignment horizontal="center" vertical="center" wrapText="1"/>
      <protection hidden="1"/>
    </xf>
    <xf numFmtId="0" fontId="11" fillId="0" borderId="35" xfId="0" applyFont="1" applyBorder="1" applyAlignment="1" applyProtection="1">
      <alignment vertical="center" wrapText="1"/>
      <protection hidden="1"/>
    </xf>
    <xf numFmtId="0" fontId="11" fillId="0" borderId="15" xfId="0" applyFont="1" applyBorder="1" applyAlignment="1" applyProtection="1">
      <alignment vertical="center" wrapText="1"/>
      <protection hidden="1"/>
    </xf>
    <xf numFmtId="0" fontId="9" fillId="0" borderId="21" xfId="0" applyFont="1" applyBorder="1" applyAlignment="1">
      <alignment vertical="center" wrapText="1"/>
    </xf>
    <xf numFmtId="0" fontId="9" fillId="0" borderId="32" xfId="0" applyFont="1" applyBorder="1" applyAlignment="1">
      <alignment vertical="center" wrapText="1"/>
    </xf>
    <xf numFmtId="0" fontId="13" fillId="0" borderId="33" xfId="0" applyFont="1" applyBorder="1" applyAlignment="1" applyProtection="1">
      <alignment horizontal="left" vertical="center" wrapText="1"/>
      <protection hidden="1"/>
    </xf>
    <xf numFmtId="0" fontId="1" fillId="0" borderId="33" xfId="0" applyFont="1" applyBorder="1" applyAlignment="1">
      <alignment vertical="center" wrapText="1"/>
    </xf>
    <xf numFmtId="0" fontId="1" fillId="0" borderId="35" xfId="0" applyFont="1" applyBorder="1" applyAlignment="1">
      <alignment vertical="center" wrapText="1"/>
    </xf>
    <xf numFmtId="0" fontId="37" fillId="0" borderId="35" xfId="0" applyFont="1" applyBorder="1" applyAlignment="1" applyProtection="1">
      <alignment vertical="center" wrapText="1"/>
      <protection hidden="1"/>
    </xf>
    <xf numFmtId="0" fontId="13" fillId="0" borderId="35" xfId="0" applyFont="1" applyBorder="1" applyAlignment="1" applyProtection="1">
      <alignment vertical="center" wrapText="1"/>
      <protection hidden="1"/>
    </xf>
    <xf numFmtId="0" fontId="12" fillId="8" borderId="12" xfId="0" applyFont="1" applyFill="1" applyBorder="1" applyAlignment="1" applyProtection="1">
      <alignment horizontal="center" vertical="center" wrapText="1"/>
      <protection hidden="1"/>
    </xf>
    <xf numFmtId="0" fontId="12" fillId="8" borderId="13" xfId="0" applyFont="1" applyFill="1" applyBorder="1" applyAlignment="1" applyProtection="1">
      <alignment horizontal="center" vertical="center" wrapText="1"/>
      <protection hidden="1"/>
    </xf>
    <xf numFmtId="0" fontId="0" fillId="0" borderId="13" xfId="0" applyBorder="1" applyAlignment="1">
      <alignment wrapText="1"/>
    </xf>
    <xf numFmtId="0" fontId="0" fillId="0" borderId="34" xfId="0" applyBorder="1" applyAlignment="1">
      <alignment wrapText="1"/>
    </xf>
    <xf numFmtId="0" fontId="0" fillId="0" borderId="38" xfId="0" applyBorder="1" applyAlignment="1">
      <alignment wrapText="1"/>
    </xf>
    <xf numFmtId="0" fontId="0" fillId="0" borderId="10" xfId="0" applyBorder="1" applyAlignment="1">
      <alignment wrapText="1"/>
    </xf>
    <xf numFmtId="0" fontId="0" fillId="0" borderId="39" xfId="0" applyBorder="1" applyAlignment="1">
      <alignment wrapText="1"/>
    </xf>
    <xf numFmtId="0" fontId="0" fillId="0" borderId="21" xfId="0" applyBorder="1" applyAlignment="1">
      <alignment vertical="center" wrapText="1"/>
    </xf>
    <xf numFmtId="0" fontId="0" fillId="0" borderId="32" xfId="0" applyBorder="1" applyAlignment="1">
      <alignment vertical="center" wrapText="1"/>
    </xf>
    <xf numFmtId="0" fontId="12" fillId="0" borderId="35" xfId="0" applyFont="1" applyBorder="1" applyAlignment="1" applyProtection="1">
      <alignment horizontal="right" wrapText="1"/>
      <protection hidden="1"/>
    </xf>
    <xf numFmtId="0" fontId="19" fillId="8" borderId="35" xfId="2" applyFont="1" applyFill="1" applyBorder="1" applyAlignment="1" applyProtection="1">
      <alignment horizontal="center" vertical="center" wrapText="1"/>
      <protection hidden="1"/>
    </xf>
    <xf numFmtId="0" fontId="19" fillId="8" borderId="33" xfId="2" applyFont="1" applyFill="1" applyBorder="1" applyAlignment="1" applyProtection="1">
      <alignment horizontal="center" vertical="center" wrapText="1"/>
      <protection hidden="1"/>
    </xf>
    <xf numFmtId="0" fontId="19" fillId="0" borderId="33" xfId="2" applyFont="1" applyBorder="1" applyAlignment="1" applyProtection="1">
      <alignment vertical="center" wrapText="1"/>
    </xf>
    <xf numFmtId="0" fontId="19" fillId="0" borderId="15" xfId="2" applyFont="1" applyBorder="1" applyAlignment="1" applyProtection="1">
      <alignment vertical="center" wrapText="1"/>
    </xf>
    <xf numFmtId="0" fontId="13" fillId="0" borderId="61" xfId="0" applyFont="1" applyBorder="1" applyAlignment="1" applyProtection="1">
      <alignment vertical="center" wrapText="1"/>
      <protection hidden="1"/>
    </xf>
    <xf numFmtId="0" fontId="13" fillId="0" borderId="62" xfId="0" applyFont="1" applyBorder="1" applyAlignment="1">
      <alignment vertical="center" wrapText="1"/>
    </xf>
    <xf numFmtId="0" fontId="1" fillId="0" borderId="63" xfId="0" applyFont="1" applyBorder="1" applyAlignment="1">
      <alignment vertical="center" wrapText="1"/>
    </xf>
    <xf numFmtId="0" fontId="12" fillId="0" borderId="64" xfId="0" applyFont="1" applyBorder="1" applyAlignment="1" applyProtection="1">
      <alignment horizontal="right" vertical="center" wrapText="1"/>
      <protection hidden="1"/>
    </xf>
    <xf numFmtId="0" fontId="12" fillId="0" borderId="65" xfId="0" applyFont="1" applyBorder="1" applyAlignment="1" applyProtection="1">
      <alignment horizontal="right" vertical="center" wrapText="1"/>
      <protection hidden="1"/>
    </xf>
    <xf numFmtId="0" fontId="0" fillId="0" borderId="65" xfId="0" applyBorder="1" applyAlignment="1">
      <alignment vertical="center" wrapText="1"/>
    </xf>
    <xf numFmtId="0" fontId="0" fillId="0" borderId="66" xfId="0" applyBorder="1" applyAlignment="1">
      <alignment vertical="center" wrapText="1"/>
    </xf>
    <xf numFmtId="0" fontId="2" fillId="8" borderId="22" xfId="0" applyFont="1" applyFill="1" applyBorder="1" applyAlignment="1" applyProtection="1">
      <alignment horizontal="center" vertical="center" wrapText="1"/>
      <protection hidden="1"/>
    </xf>
    <xf numFmtId="0" fontId="12" fillId="8" borderId="21" xfId="0" applyFont="1" applyFill="1" applyBorder="1" applyAlignment="1" applyProtection="1">
      <alignment horizontal="center" vertical="center" wrapText="1"/>
      <protection hidden="1"/>
    </xf>
    <xf numFmtId="0" fontId="12" fillId="8" borderId="32" xfId="0" applyFont="1" applyFill="1" applyBorder="1" applyAlignment="1" applyProtection="1">
      <alignment horizontal="center" vertical="center" wrapText="1"/>
      <protection hidden="1"/>
    </xf>
    <xf numFmtId="0" fontId="34" fillId="2" borderId="10" xfId="0" applyFont="1" applyFill="1" applyBorder="1" applyAlignment="1" applyProtection="1">
      <alignment horizontal="left" vertical="center" wrapText="1"/>
      <protection hidden="1"/>
    </xf>
    <xf numFmtId="0" fontId="0" fillId="0" borderId="10" xfId="0" applyBorder="1" applyAlignment="1"/>
    <xf numFmtId="0" fontId="2" fillId="8" borderId="1" xfId="0" applyFont="1" applyFill="1" applyBorder="1" applyAlignment="1" applyProtection="1">
      <alignment horizontal="center" vertical="center" wrapText="1"/>
      <protection hidden="1"/>
    </xf>
    <xf numFmtId="0" fontId="12" fillId="8" borderId="1" xfId="0" applyFont="1" applyFill="1" applyBorder="1" applyAlignment="1" applyProtection="1">
      <alignment horizontal="center" vertical="center" wrapText="1"/>
      <protection hidden="1"/>
    </xf>
    <xf numFmtId="0" fontId="0" fillId="8" borderId="1" xfId="0" applyFill="1" applyBorder="1" applyAlignment="1" applyProtection="1">
      <alignment horizontal="center" vertical="center" wrapText="1"/>
      <protection hidden="1"/>
    </xf>
    <xf numFmtId="0" fontId="2" fillId="8" borderId="32" xfId="0" applyFont="1" applyFill="1" applyBorder="1" applyAlignment="1" applyProtection="1">
      <alignment horizontal="center" vertical="center" wrapText="1"/>
      <protection hidden="1"/>
    </xf>
    <xf numFmtId="0" fontId="0" fillId="0" borderId="33" xfId="0" applyBorder="1" applyAlignment="1"/>
    <xf numFmtId="0" fontId="0" fillId="0" borderId="15" xfId="0" applyBorder="1" applyAlignment="1"/>
    <xf numFmtId="0" fontId="1" fillId="0" borderId="62" xfId="0" applyFont="1" applyBorder="1" applyAlignment="1">
      <alignment vertical="center" wrapText="1"/>
    </xf>
    <xf numFmtId="0" fontId="11" fillId="0" borderId="22" xfId="0" applyFont="1" applyBorder="1" applyAlignment="1" applyProtection="1">
      <alignment vertical="center" wrapText="1"/>
      <protection hidden="1"/>
    </xf>
    <xf numFmtId="0" fontId="2" fillId="0" borderId="32" xfId="0" applyFont="1" applyBorder="1" applyAlignment="1">
      <alignment vertical="center" wrapText="1"/>
    </xf>
    <xf numFmtId="0" fontId="11" fillId="0" borderId="12" xfId="0" applyFont="1" applyBorder="1" applyAlignment="1" applyProtection="1">
      <alignment vertical="center" wrapText="1"/>
      <protection hidden="1"/>
    </xf>
    <xf numFmtId="0" fontId="0" fillId="0" borderId="13" xfId="0" applyBorder="1" applyAlignment="1">
      <alignment vertical="center" wrapText="1"/>
    </xf>
    <xf numFmtId="0" fontId="0" fillId="0" borderId="34" xfId="0" applyBorder="1" applyAlignment="1">
      <alignment vertical="center" wrapText="1"/>
    </xf>
    <xf numFmtId="0" fontId="1" fillId="0" borderId="15" xfId="0" applyFont="1" applyBorder="1" applyAlignment="1">
      <alignment vertical="center" wrapText="1"/>
    </xf>
    <xf numFmtId="0" fontId="13" fillId="0" borderId="35" xfId="0" applyFont="1" applyFill="1" applyBorder="1" applyAlignment="1" applyProtection="1">
      <alignment vertical="center" wrapText="1"/>
      <protection hidden="1"/>
    </xf>
    <xf numFmtId="0" fontId="0" fillId="0" borderId="33" xfId="0" applyFill="1" applyBorder="1" applyAlignment="1">
      <alignment vertical="center" wrapText="1"/>
    </xf>
    <xf numFmtId="0" fontId="0" fillId="0" borderId="15" xfId="0" applyFill="1" applyBorder="1" applyAlignment="1">
      <alignment vertical="center" wrapText="1"/>
    </xf>
    <xf numFmtId="0" fontId="2" fillId="8" borderId="33" xfId="0" applyFont="1" applyFill="1" applyBorder="1" applyAlignment="1" applyProtection="1">
      <alignment horizontal="center" vertical="center" wrapText="1"/>
      <protection hidden="1"/>
    </xf>
    <xf numFmtId="0" fontId="2" fillId="8" borderId="12" xfId="0" applyFont="1" applyFill="1" applyBorder="1" applyAlignment="1" applyProtection="1">
      <alignment horizontal="center" vertical="center" wrapText="1"/>
      <protection hidden="1"/>
    </xf>
    <xf numFmtId="0" fontId="0" fillId="0" borderId="49" xfId="0" applyBorder="1" applyAlignment="1">
      <alignment horizontal="center" vertical="center" wrapText="1"/>
    </xf>
    <xf numFmtId="0" fontId="0" fillId="0" borderId="38" xfId="0" applyBorder="1" applyAlignment="1">
      <alignment horizontal="center" vertical="center" wrapText="1"/>
    </xf>
    <xf numFmtId="0" fontId="0" fillId="0" borderId="32" xfId="0" applyBorder="1" applyAlignment="1">
      <alignment horizontal="center" vertical="center" wrapText="1"/>
    </xf>
    <xf numFmtId="0" fontId="0" fillId="0" borderId="39" xfId="0" applyBorder="1" applyAlignment="1"/>
    <xf numFmtId="0" fontId="2" fillId="9" borderId="35" xfId="0" applyFont="1" applyFill="1" applyBorder="1" applyAlignment="1" applyProtection="1">
      <alignment horizontal="center" vertical="center" wrapText="1"/>
      <protection hidden="1"/>
    </xf>
    <xf numFmtId="165" fontId="2" fillId="9" borderId="35" xfId="1" applyNumberFormat="1" applyFont="1" applyFill="1" applyBorder="1" applyAlignment="1" applyProtection="1">
      <alignment horizontal="center" vertical="center" wrapText="1"/>
      <protection hidden="1"/>
    </xf>
    <xf numFmtId="165" fontId="2" fillId="9" borderId="33" xfId="1" applyNumberFormat="1" applyFont="1" applyFill="1" applyBorder="1" applyAlignment="1" applyProtection="1">
      <alignment horizontal="center" vertical="center" wrapText="1"/>
      <protection hidden="1"/>
    </xf>
    <xf numFmtId="165" fontId="2" fillId="9" borderId="15" xfId="1" applyNumberFormat="1" applyFont="1" applyFill="1" applyBorder="1" applyAlignment="1" applyProtection="1">
      <alignment horizontal="center" vertical="center" wrapText="1"/>
      <protection hidden="1"/>
    </xf>
    <xf numFmtId="0" fontId="12" fillId="9" borderId="35" xfId="0" applyFont="1" applyFill="1" applyBorder="1" applyAlignment="1" applyProtection="1">
      <alignment horizontal="center" vertical="center" wrapText="1"/>
      <protection hidden="1"/>
    </xf>
    <xf numFmtId="0" fontId="2" fillId="9" borderId="22" xfId="0" applyFont="1" applyFill="1" applyBorder="1" applyAlignment="1" applyProtection="1">
      <alignment horizontal="center" vertical="center" wrapText="1"/>
      <protection hidden="1"/>
    </xf>
    <xf numFmtId="0" fontId="12" fillId="0" borderId="32" xfId="0" applyFont="1" applyBorder="1" applyAlignment="1" applyProtection="1">
      <alignment horizontal="center" vertical="center" wrapText="1"/>
      <protection hidden="1"/>
    </xf>
    <xf numFmtId="0" fontId="34" fillId="2" borderId="10" xfId="0" applyFont="1" applyFill="1" applyBorder="1" applyAlignment="1" applyProtection="1">
      <alignment horizontal="right" vertical="center" wrapText="1"/>
      <protection hidden="1"/>
    </xf>
    <xf numFmtId="0" fontId="35" fillId="0" borderId="10" xfId="0" applyFont="1" applyBorder="1" applyAlignment="1">
      <alignment horizontal="right"/>
    </xf>
    <xf numFmtId="0" fontId="11" fillId="0" borderId="35" xfId="0" applyFont="1" applyBorder="1" applyAlignment="1" applyProtection="1">
      <alignment horizontal="right" vertical="center" wrapText="1"/>
      <protection hidden="1"/>
    </xf>
    <xf numFmtId="0" fontId="11" fillId="0" borderId="32" xfId="0" applyFont="1" applyBorder="1" applyAlignment="1" applyProtection="1">
      <alignment vertical="center" wrapText="1"/>
      <protection hidden="1"/>
    </xf>
    <xf numFmtId="0" fontId="11" fillId="0" borderId="21" xfId="0" applyFont="1" applyBorder="1" applyAlignment="1" applyProtection="1">
      <alignment vertical="center" wrapText="1"/>
      <protection hidden="1"/>
    </xf>
    <xf numFmtId="0" fontId="0" fillId="9" borderId="21" xfId="0" applyFill="1" applyBorder="1" applyAlignment="1">
      <alignment horizontal="center" vertical="center" wrapText="1"/>
    </xf>
    <xf numFmtId="0" fontId="19" fillId="9" borderId="35" xfId="2" applyFont="1" applyFill="1" applyBorder="1" applyAlignment="1" applyProtection="1">
      <alignment horizontal="center" vertical="center" wrapText="1"/>
      <protection hidden="1"/>
    </xf>
    <xf numFmtId="3" fontId="3" fillId="9" borderId="35" xfId="2" applyNumberFormat="1" applyFill="1" applyBorder="1" applyAlignment="1" applyProtection="1">
      <alignment horizontal="center" vertical="center" wrapText="1"/>
      <protection hidden="1"/>
    </xf>
    <xf numFmtId="0" fontId="0" fillId="9" borderId="33" xfId="0" applyFill="1" applyBorder="1" applyAlignment="1">
      <alignment horizontal="center" vertical="center" wrapText="1"/>
    </xf>
    <xf numFmtId="0" fontId="0" fillId="9" borderId="15" xfId="0" applyFill="1" applyBorder="1" applyAlignment="1">
      <alignment horizontal="center" vertical="center" wrapText="1"/>
    </xf>
    <xf numFmtId="0" fontId="11" fillId="0" borderId="22" xfId="0" applyFont="1" applyBorder="1" applyAlignment="1" applyProtection="1">
      <alignment vertical="center"/>
      <protection hidden="1"/>
    </xf>
    <xf numFmtId="0" fontId="11" fillId="0" borderId="21" xfId="0" applyFont="1" applyBorder="1" applyAlignment="1" applyProtection="1">
      <alignment vertical="center"/>
      <protection hidden="1"/>
    </xf>
    <xf numFmtId="0" fontId="0" fillId="0" borderId="21" xfId="0" applyBorder="1" applyAlignment="1">
      <alignment vertical="center"/>
    </xf>
    <xf numFmtId="0" fontId="0" fillId="0" borderId="32" xfId="0" applyBorder="1" applyAlignment="1">
      <alignment vertical="center"/>
    </xf>
    <xf numFmtId="0" fontId="0" fillId="0" borderId="21" xfId="0" applyBorder="1" applyAlignment="1">
      <alignment horizontal="center" vertical="center" wrapText="1"/>
    </xf>
    <xf numFmtId="0" fontId="12" fillId="0" borderId="35" xfId="0" applyFont="1" applyBorder="1" applyAlignment="1" applyProtection="1">
      <alignment horizontal="right" vertical="center" wrapText="1"/>
      <protection hidden="1"/>
    </xf>
    <xf numFmtId="0" fontId="12" fillId="0" borderId="33" xfId="0" applyFont="1" applyBorder="1" applyAlignment="1" applyProtection="1">
      <alignment horizontal="right" vertical="center" wrapText="1"/>
      <protection hidden="1"/>
    </xf>
    <xf numFmtId="0" fontId="12" fillId="9" borderId="21" xfId="0" applyFont="1" applyFill="1" applyBorder="1" applyAlignment="1" applyProtection="1">
      <alignment horizontal="center" vertical="center" wrapText="1"/>
      <protection hidden="1"/>
    </xf>
    <xf numFmtId="0" fontId="12" fillId="9" borderId="32" xfId="0" applyFont="1" applyFill="1" applyBorder="1" applyAlignment="1" applyProtection="1">
      <alignment horizontal="center" vertical="center" wrapText="1"/>
      <protection hidden="1"/>
    </xf>
    <xf numFmtId="0" fontId="11" fillId="0" borderId="35" xfId="0" applyFont="1" applyBorder="1" applyAlignment="1" applyProtection="1">
      <alignment wrapText="1"/>
      <protection hidden="1"/>
    </xf>
    <xf numFmtId="0" fontId="2" fillId="10" borderId="12" xfId="0" applyFont="1" applyFill="1" applyBorder="1" applyAlignment="1" applyProtection="1">
      <alignment horizontal="center" vertical="center" wrapText="1"/>
      <protection hidden="1"/>
    </xf>
    <xf numFmtId="0" fontId="0" fillId="0" borderId="49" xfId="0" applyBorder="1" applyAlignment="1">
      <alignment wrapText="1"/>
    </xf>
    <xf numFmtId="0" fontId="0" fillId="0" borderId="0" xfId="0" applyBorder="1" applyAlignment="1">
      <alignment wrapText="1"/>
    </xf>
    <xf numFmtId="0" fontId="0" fillId="0" borderId="67" xfId="0" applyBorder="1" applyAlignment="1">
      <alignment wrapText="1"/>
    </xf>
    <xf numFmtId="0" fontId="13" fillId="0" borderId="22" xfId="0" applyFont="1" applyBorder="1" applyAlignment="1" applyProtection="1">
      <alignment vertical="center" wrapText="1"/>
      <protection hidden="1"/>
    </xf>
    <xf numFmtId="0" fontId="13" fillId="0" borderId="21" xfId="0" applyFont="1" applyBorder="1" applyAlignment="1" applyProtection="1">
      <alignment vertical="center" wrapText="1"/>
      <protection hidden="1"/>
    </xf>
    <xf numFmtId="167" fontId="2" fillId="10" borderId="12" xfId="0" applyNumberFormat="1" applyFont="1" applyFill="1" applyBorder="1" applyAlignment="1" applyProtection="1">
      <alignment horizontal="center" vertical="center" wrapText="1"/>
      <protection hidden="1"/>
    </xf>
    <xf numFmtId="167" fontId="2" fillId="10" borderId="34" xfId="0" applyNumberFormat="1" applyFont="1" applyFill="1" applyBorder="1" applyAlignment="1" applyProtection="1">
      <alignment horizontal="center" vertical="center" wrapText="1"/>
      <protection hidden="1"/>
    </xf>
    <xf numFmtId="167" fontId="2" fillId="10" borderId="35" xfId="0" applyNumberFormat="1" applyFont="1" applyFill="1" applyBorder="1" applyAlignment="1" applyProtection="1">
      <alignment horizontal="center" vertical="center" wrapText="1"/>
      <protection hidden="1"/>
    </xf>
    <xf numFmtId="167" fontId="2" fillId="10" borderId="15" xfId="0" applyNumberFormat="1" applyFont="1" applyFill="1" applyBorder="1" applyAlignment="1" applyProtection="1">
      <alignment horizontal="center" vertical="center" wrapText="1"/>
      <protection hidden="1"/>
    </xf>
    <xf numFmtId="0" fontId="2" fillId="10" borderId="22" xfId="0" applyFont="1" applyFill="1" applyBorder="1" applyAlignment="1" applyProtection="1">
      <alignment horizontal="center" vertical="center" wrapText="1"/>
      <protection hidden="1"/>
    </xf>
    <xf numFmtId="0" fontId="2" fillId="10" borderId="32" xfId="0" applyFont="1" applyFill="1" applyBorder="1" applyAlignment="1" applyProtection="1">
      <alignment horizontal="center" vertical="center" wrapText="1"/>
      <protection hidden="1"/>
    </xf>
    <xf numFmtId="0" fontId="13" fillId="12" borderId="0" xfId="0" applyFont="1" applyFill="1" applyBorder="1" applyAlignment="1" applyProtection="1">
      <alignment vertical="center"/>
      <protection hidden="1"/>
    </xf>
    <xf numFmtId="0" fontId="0" fillId="12" borderId="0" xfId="0" applyFill="1" applyAlignment="1">
      <alignment vertical="center"/>
    </xf>
    <xf numFmtId="0" fontId="0" fillId="12" borderId="0" xfId="0" applyFill="1" applyAlignment="1"/>
    <xf numFmtId="0" fontId="2" fillId="10" borderId="35" xfId="0" applyFont="1" applyFill="1" applyBorder="1" applyAlignment="1" applyProtection="1">
      <alignment horizontal="center" vertical="center" wrapText="1"/>
      <protection hidden="1"/>
    </xf>
    <xf numFmtId="0" fontId="12" fillId="10" borderId="35" xfId="0" applyFont="1" applyFill="1" applyBorder="1" applyAlignment="1" applyProtection="1">
      <alignment horizontal="center" vertical="center" wrapText="1"/>
      <protection hidden="1"/>
    </xf>
    <xf numFmtId="0" fontId="64" fillId="0" borderId="49" xfId="0" applyFont="1" applyFill="1" applyBorder="1" applyAlignment="1">
      <alignment horizontal="center" vertical="center" wrapText="1"/>
    </xf>
    <xf numFmtId="0" fontId="65" fillId="0" borderId="0" xfId="0" applyFont="1" applyAlignment="1">
      <alignment horizontal="center" vertical="center" wrapText="1"/>
    </xf>
    <xf numFmtId="0" fontId="65" fillId="0" borderId="67" xfId="0" applyFont="1" applyBorder="1" applyAlignment="1">
      <alignment horizontal="center" vertical="center" wrapText="1"/>
    </xf>
    <xf numFmtId="0" fontId="34" fillId="2" borderId="10" xfId="0" applyFont="1" applyFill="1" applyBorder="1" applyAlignment="1" applyProtection="1">
      <alignment horizontal="center" vertical="center" wrapText="1"/>
      <protection hidden="1"/>
    </xf>
    <xf numFmtId="0" fontId="35" fillId="0" borderId="10" xfId="0" applyFont="1" applyBorder="1" applyAlignment="1">
      <alignment horizontal="center"/>
    </xf>
    <xf numFmtId="0" fontId="0" fillId="0" borderId="10" xfId="0" applyBorder="1" applyAlignment="1">
      <alignment horizontal="center"/>
    </xf>
    <xf numFmtId="0" fontId="0" fillId="0" borderId="39" xfId="0" applyBorder="1" applyAlignment="1">
      <alignment horizontal="center"/>
    </xf>
    <xf numFmtId="0" fontId="3" fillId="0" borderId="0" xfId="2" applyFont="1" applyBorder="1" applyAlignment="1" applyProtection="1"/>
    <xf numFmtId="0" fontId="1" fillId="0" borderId="0" xfId="0" applyFont="1" applyBorder="1" applyAlignment="1"/>
    <xf numFmtId="0" fontId="1" fillId="0" borderId="16" xfId="0" applyFont="1" applyBorder="1" applyAlignment="1"/>
    <xf numFmtId="0" fontId="3" fillId="0" borderId="16" xfId="2" applyFont="1" applyBorder="1" applyAlignment="1" applyProtection="1"/>
    <xf numFmtId="0" fontId="61" fillId="0" borderId="0" xfId="2" applyFont="1" applyBorder="1" applyAlignment="1" applyProtection="1">
      <alignment wrapText="1"/>
    </xf>
    <xf numFmtId="0" fontId="3" fillId="0" borderId="0" xfId="2" applyFont="1" applyBorder="1" applyAlignment="1" applyProtection="1">
      <alignment wrapText="1"/>
    </xf>
    <xf numFmtId="0" fontId="62" fillId="0" borderId="0" xfId="2" applyFont="1" applyBorder="1" applyAlignment="1" applyProtection="1">
      <alignment wrapText="1"/>
    </xf>
    <xf numFmtId="0" fontId="1" fillId="0" borderId="0" xfId="0" applyFont="1" applyBorder="1" applyAlignment="1">
      <alignment wrapText="1"/>
    </xf>
    <xf numFmtId="0" fontId="63" fillId="0" borderId="47" xfId="0" applyFont="1" applyBorder="1" applyAlignment="1">
      <alignment horizontal="center" vertical="center" wrapText="1"/>
    </xf>
    <xf numFmtId="0" fontId="63" fillId="0" borderId="45" xfId="0" applyFont="1" applyBorder="1" applyAlignment="1">
      <alignment horizontal="center" vertical="center" wrapText="1"/>
    </xf>
    <xf numFmtId="0" fontId="2" fillId="0" borderId="13" xfId="0" applyFont="1" applyBorder="1" applyAlignment="1">
      <alignment horizontal="center" vertical="center" wrapText="1"/>
    </xf>
    <xf numFmtId="0" fontId="0" fillId="0" borderId="0" xfId="0" applyBorder="1" applyAlignment="1">
      <alignment vertical="center" wrapText="1"/>
    </xf>
    <xf numFmtId="0" fontId="26" fillId="7" borderId="0" xfId="0" applyFont="1" applyFill="1" applyBorder="1" applyAlignment="1">
      <alignment horizontal="center" vertical="center" wrapText="1"/>
    </xf>
    <xf numFmtId="0" fontId="0" fillId="0" borderId="16" xfId="0" applyBorder="1" applyAlignment="1"/>
    <xf numFmtId="0" fontId="11" fillId="0" borderId="22" xfId="0" applyFont="1" applyBorder="1" applyAlignment="1">
      <alignment vertical="center" wrapText="1"/>
    </xf>
    <xf numFmtId="0" fontId="11" fillId="0" borderId="32" xfId="0" applyFont="1" applyBorder="1" applyAlignment="1">
      <alignment vertical="center" wrapText="1"/>
    </xf>
    <xf numFmtId="0" fontId="34" fillId="2" borderId="0" xfId="0" applyFont="1" applyFill="1" applyBorder="1" applyAlignment="1" applyProtection="1">
      <alignment horizontal="left" vertical="center" wrapText="1"/>
      <protection hidden="1"/>
    </xf>
    <xf numFmtId="0" fontId="19" fillId="0" borderId="0" xfId="2" applyFont="1" applyBorder="1" applyAlignment="1" applyProtection="1">
      <alignment vertical="center" wrapText="1"/>
    </xf>
    <xf numFmtId="0" fontId="0" fillId="0" borderId="67" xfId="0" applyBorder="1" applyAlignment="1"/>
    <xf numFmtId="0" fontId="2" fillId="0" borderId="49" xfId="0" applyFont="1" applyBorder="1" applyAlignment="1">
      <alignment vertical="center" wrapText="1"/>
    </xf>
    <xf numFmtId="0" fontId="2" fillId="0" borderId="38" xfId="0" applyFont="1" applyBorder="1" applyAlignment="1">
      <alignment vertical="center" wrapText="1"/>
    </xf>
    <xf numFmtId="0" fontId="2" fillId="0" borderId="72" xfId="0" applyFont="1" applyBorder="1" applyAlignment="1">
      <alignment vertical="center" wrapText="1"/>
    </xf>
    <xf numFmtId="0" fontId="0" fillId="0" borderId="8" xfId="0" applyBorder="1" applyAlignment="1"/>
    <xf numFmtId="0" fontId="0" fillId="0" borderId="70" xfId="0" applyBorder="1" applyAlignment="1"/>
    <xf numFmtId="0" fontId="2" fillId="0" borderId="40" xfId="0" applyFont="1" applyBorder="1" applyAlignment="1">
      <alignment vertical="center" wrapText="1"/>
    </xf>
    <xf numFmtId="0" fontId="0" fillId="0" borderId="41" xfId="0" applyBorder="1" applyAlignment="1"/>
    <xf numFmtId="0" fontId="0" fillId="0" borderId="73" xfId="0" applyBorder="1" applyAlignment="1"/>
    <xf numFmtId="0" fontId="2" fillId="0" borderId="36" xfId="0" applyFont="1" applyBorder="1" applyAlignment="1">
      <alignment vertical="center" wrapText="1"/>
    </xf>
    <xf numFmtId="0" fontId="0" fillId="0" borderId="68" xfId="0" applyBorder="1" applyAlignment="1"/>
    <xf numFmtId="0" fontId="0" fillId="0" borderId="69" xfId="0" applyBorder="1" applyAlignment="1"/>
    <xf numFmtId="0" fontId="12" fillId="0" borderId="4" xfId="0" applyFont="1" applyBorder="1" applyAlignment="1">
      <alignment vertical="center" wrapText="1"/>
    </xf>
    <xf numFmtId="0" fontId="0" fillId="0" borderId="41" xfId="0" applyBorder="1" applyAlignment="1">
      <alignment vertical="center" wrapText="1"/>
    </xf>
    <xf numFmtId="0" fontId="0" fillId="0" borderId="7" xfId="0" applyBorder="1" applyAlignment="1">
      <alignment vertical="center" wrapText="1"/>
    </xf>
    <xf numFmtId="0" fontId="2" fillId="0" borderId="4" xfId="0" applyFont="1" applyBorder="1" applyAlignment="1">
      <alignment vertical="center" wrapText="1"/>
    </xf>
    <xf numFmtId="0" fontId="1" fillId="0" borderId="4" xfId="0" applyFont="1" applyBorder="1" applyAlignment="1">
      <alignment vertical="center" wrapText="1"/>
    </xf>
    <xf numFmtId="0" fontId="34" fillId="2" borderId="0" xfId="0" applyFont="1" applyFill="1" applyBorder="1" applyAlignment="1">
      <alignment horizontal="center" vertical="center"/>
    </xf>
    <xf numFmtId="0" fontId="36" fillId="2" borderId="0" xfId="0" applyFont="1" applyFill="1" applyBorder="1" applyAlignment="1">
      <alignment horizontal="center" vertical="center"/>
    </xf>
    <xf numFmtId="0" fontId="35" fillId="0" borderId="0" xfId="0" applyFont="1" applyAlignment="1"/>
    <xf numFmtId="0" fontId="12" fillId="0" borderId="46" xfId="0" applyFont="1" applyBorder="1" applyAlignment="1">
      <alignment vertical="center"/>
    </xf>
    <xf numFmtId="0" fontId="12" fillId="0" borderId="51" xfId="0" applyFont="1" applyBorder="1" applyAlignment="1">
      <alignment vertical="center"/>
    </xf>
    <xf numFmtId="0" fontId="12" fillId="0" borderId="31" xfId="0" applyFont="1" applyBorder="1" applyAlignment="1">
      <alignment vertical="center"/>
    </xf>
    <xf numFmtId="0" fontId="2" fillId="0" borderId="4" xfId="0" applyFont="1" applyBorder="1" applyAlignment="1">
      <alignment horizontal="right" vertical="center" wrapText="1"/>
    </xf>
    <xf numFmtId="0" fontId="2" fillId="0" borderId="41" xfId="0" applyFont="1" applyBorder="1" applyAlignment="1">
      <alignment horizontal="right" vertical="center" wrapText="1"/>
    </xf>
    <xf numFmtId="0" fontId="2" fillId="0" borderId="71" xfId="0" applyFont="1" applyBorder="1" applyAlignment="1">
      <alignment vertical="center" wrapText="1"/>
    </xf>
    <xf numFmtId="0" fontId="0" fillId="0" borderId="14" xfId="0" applyBorder="1" applyAlignment="1">
      <alignment vertical="center" wrapText="1"/>
    </xf>
    <xf numFmtId="0" fontId="0" fillId="0" borderId="3" xfId="0" applyBorder="1" applyAlignment="1">
      <alignment vertical="center" wrapText="1"/>
    </xf>
    <xf numFmtId="0" fontId="0" fillId="0" borderId="48" xfId="0" applyBorder="1" applyAlignment="1">
      <alignment vertical="center" wrapText="1"/>
    </xf>
    <xf numFmtId="0" fontId="0" fillId="0" borderId="0" xfId="0" applyAlignment="1">
      <alignment vertical="center" wrapText="1"/>
    </xf>
    <xf numFmtId="0" fontId="0" fillId="0" borderId="20" xfId="0" applyBorder="1" applyAlignment="1">
      <alignment vertical="center" wrapText="1"/>
    </xf>
    <xf numFmtId="0" fontId="0" fillId="0" borderId="37" xfId="0" applyBorder="1" applyAlignment="1">
      <alignment vertical="center" wrapText="1"/>
    </xf>
    <xf numFmtId="0" fontId="0" fillId="0" borderId="8" xfId="0" applyBorder="1" applyAlignment="1">
      <alignment vertical="center" wrapText="1"/>
    </xf>
    <xf numFmtId="0" fontId="0" fillId="0" borderId="42" xfId="0" applyBorder="1" applyAlignment="1">
      <alignment vertical="center" wrapText="1"/>
    </xf>
    <xf numFmtId="0" fontId="12" fillId="0" borderId="22" xfId="0" applyFont="1" applyBorder="1" applyAlignment="1">
      <alignment vertical="center" wrapText="1"/>
    </xf>
    <xf numFmtId="0" fontId="12" fillId="0" borderId="21" xfId="0" applyFont="1" applyBorder="1" applyAlignment="1">
      <alignment vertical="center" wrapText="1"/>
    </xf>
    <xf numFmtId="0" fontId="12" fillId="0" borderId="32" xfId="0" applyFont="1" applyBorder="1" applyAlignment="1">
      <alignment vertical="center" wrapText="1"/>
    </xf>
    <xf numFmtId="0" fontId="11" fillId="0" borderId="22" xfId="0" applyFont="1" applyBorder="1" applyAlignment="1">
      <alignment horizontal="center" vertical="center" wrapText="1"/>
    </xf>
    <xf numFmtId="0" fontId="11" fillId="0" borderId="21" xfId="0" applyFont="1" applyBorder="1" applyAlignment="1">
      <alignment horizontal="center" vertical="center" wrapText="1"/>
    </xf>
    <xf numFmtId="0" fontId="2" fillId="0" borderId="4" xfId="0" applyFont="1" applyBorder="1" applyAlignment="1">
      <alignment horizontal="center" vertical="center" wrapText="1"/>
    </xf>
    <xf numFmtId="0" fontId="1" fillId="0" borderId="41" xfId="0" applyFont="1" applyBorder="1" applyAlignment="1">
      <alignment vertical="center" wrapText="1"/>
    </xf>
    <xf numFmtId="0" fontId="1" fillId="0" borderId="7" xfId="0" applyFont="1" applyBorder="1" applyAlignment="1">
      <alignment vertical="center" wrapText="1"/>
    </xf>
    <xf numFmtId="0" fontId="2" fillId="0" borderId="41" xfId="0" applyFont="1" applyBorder="1" applyAlignment="1">
      <alignment vertical="center" wrapText="1"/>
    </xf>
    <xf numFmtId="0" fontId="12" fillId="0" borderId="43" xfId="0" applyFont="1" applyBorder="1" applyAlignment="1">
      <alignment horizontal="center" vertical="center" wrapText="1"/>
    </xf>
    <xf numFmtId="0" fontId="0" fillId="0" borderId="57" xfId="0" applyBorder="1" applyAlignment="1">
      <alignment horizontal="center" vertical="center" wrapText="1"/>
    </xf>
    <xf numFmtId="0" fontId="2" fillId="0" borderId="4" xfId="0" applyFont="1" applyFill="1" applyBorder="1" applyAlignment="1">
      <alignment vertical="center" wrapText="1"/>
    </xf>
    <xf numFmtId="0" fontId="0" fillId="0" borderId="41" xfId="0" applyFill="1" applyBorder="1" applyAlignment="1">
      <alignment vertical="center" wrapText="1"/>
    </xf>
    <xf numFmtId="0" fontId="0" fillId="0" borderId="7" xfId="0" applyFill="1" applyBorder="1" applyAlignment="1">
      <alignment vertical="center" wrapText="1"/>
    </xf>
    <xf numFmtId="0" fontId="52" fillId="6" borderId="0" xfId="0" applyFont="1" applyFill="1" applyAlignment="1"/>
    <xf numFmtId="0" fontId="66" fillId="6" borderId="81" xfId="0" applyFont="1" applyFill="1" applyBorder="1" applyAlignment="1">
      <alignment horizontal="center"/>
    </xf>
    <xf numFmtId="0" fontId="51" fillId="0" borderId="82" xfId="0" applyFont="1" applyBorder="1" applyAlignment="1">
      <alignment horizontal="center"/>
    </xf>
    <xf numFmtId="0" fontId="51" fillId="0" borderId="83" xfId="0" applyFont="1" applyBorder="1" applyAlignment="1">
      <alignment horizontal="center"/>
    </xf>
    <xf numFmtId="0" fontId="1" fillId="0" borderId="77" xfId="0" applyFont="1" applyBorder="1" applyAlignment="1">
      <alignment vertical="center" wrapText="1"/>
    </xf>
    <xf numFmtId="0" fontId="1" fillId="0" borderId="78" xfId="0" applyFont="1" applyBorder="1" applyAlignment="1">
      <alignment vertical="center" wrapText="1"/>
    </xf>
    <xf numFmtId="0" fontId="1" fillId="0" borderId="79" xfId="0" applyFont="1" applyBorder="1" applyAlignment="1">
      <alignment vertical="center" wrapText="1"/>
    </xf>
    <xf numFmtId="0" fontId="3" fillId="0" borderId="77" xfId="2" applyBorder="1" applyAlignment="1" applyProtection="1">
      <alignment vertical="center" wrapText="1"/>
    </xf>
    <xf numFmtId="0" fontId="3" fillId="0" borderId="78" xfId="2" applyBorder="1" applyAlignment="1" applyProtection="1">
      <alignment vertical="center" wrapText="1"/>
    </xf>
    <xf numFmtId="0" fontId="3" fillId="0" borderId="79" xfId="2" applyBorder="1" applyAlignment="1" applyProtection="1">
      <alignment vertical="center" wrapText="1"/>
    </xf>
    <xf numFmtId="0" fontId="13" fillId="0" borderId="77" xfId="0" applyFont="1" applyBorder="1" applyAlignment="1">
      <alignment horizontal="center" vertical="center" wrapText="1"/>
    </xf>
    <xf numFmtId="0" fontId="13" fillId="0" borderId="78" xfId="0" applyFont="1" applyBorder="1" applyAlignment="1">
      <alignment horizontal="center" vertical="center" wrapText="1"/>
    </xf>
    <xf numFmtId="0" fontId="13" fillId="0" borderId="79" xfId="0" applyFont="1" applyBorder="1" applyAlignment="1">
      <alignment horizontal="center" vertical="center" wrapText="1"/>
    </xf>
    <xf numFmtId="0" fontId="38" fillId="0" borderId="77" xfId="0" applyFont="1" applyBorder="1" applyAlignment="1">
      <alignment vertical="center" wrapText="1"/>
    </xf>
    <xf numFmtId="0" fontId="38" fillId="0" borderId="78" xfId="0" applyFont="1" applyBorder="1" applyAlignment="1">
      <alignment vertical="center" wrapText="1"/>
    </xf>
    <xf numFmtId="0" fontId="38" fillId="0" borderId="79" xfId="0" applyFont="1" applyBorder="1" applyAlignment="1">
      <alignment vertical="center" wrapText="1"/>
    </xf>
    <xf numFmtId="0" fontId="1" fillId="0" borderId="77" xfId="0" applyFont="1" applyBorder="1" applyAlignment="1">
      <alignment horizontal="center" vertical="center" wrapText="1"/>
    </xf>
    <xf numFmtId="0" fontId="1" fillId="0" borderId="78" xfId="0" applyFont="1" applyBorder="1" applyAlignment="1">
      <alignment horizontal="center" vertical="center" wrapText="1"/>
    </xf>
    <xf numFmtId="0" fontId="1" fillId="0" borderId="79" xfId="0" applyFont="1" applyBorder="1" applyAlignment="1">
      <alignment horizontal="center" vertical="center" wrapText="1"/>
    </xf>
    <xf numFmtId="0" fontId="3" fillId="0" borderId="77" xfId="2" applyBorder="1" applyAlignment="1" applyProtection="1">
      <alignment horizontal="center" vertical="center" wrapText="1"/>
    </xf>
    <xf numFmtId="0" fontId="3" fillId="0" borderId="78" xfId="2" applyBorder="1" applyAlignment="1" applyProtection="1">
      <alignment horizontal="center" vertical="center" wrapText="1"/>
    </xf>
    <xf numFmtId="0" fontId="3" fillId="0" borderId="79" xfId="2" applyBorder="1" applyAlignment="1" applyProtection="1">
      <alignment horizontal="center" vertical="center" wrapText="1"/>
    </xf>
  </cellXfs>
  <cellStyles count="4">
    <cellStyle name="Comma" xfId="1" builtinId="3"/>
    <cellStyle name="Hyperlink" xfId="2" builtinId="8"/>
    <cellStyle name="Normal" xfId="0" builtinId="0"/>
    <cellStyle name="Percent" xfId="3" builtinId="5"/>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4.xml"/></Relationships>
</file>

<file path=xl/drawings/_rels/drawing10.xml.rels><?xml version="1.0" encoding="UTF-8" standalone="yes"?>
<Relationships xmlns="http://schemas.openxmlformats.org/package/2006/relationships"><Relationship Id="rId3" Type="http://schemas.openxmlformats.org/officeDocument/2006/relationships/hyperlink" Target="#LA1_Employment"/><Relationship Id="rId2" Type="http://schemas.openxmlformats.org/officeDocument/2006/relationships/hyperlink" Target="#LA1_Employment"/><Relationship Id="rId1" Type="http://schemas.openxmlformats.org/officeDocument/2006/relationships/hyperlink" Target="#INDEX_ENVIRO"/></Relationships>
</file>

<file path=xl/drawings/_rels/drawing11.xml.rels><?xml version="1.0" encoding="UTF-8" standalone="yes"?>
<Relationships xmlns="http://schemas.openxmlformats.org/package/2006/relationships"><Relationship Id="rId3" Type="http://schemas.openxmlformats.org/officeDocument/2006/relationships/hyperlink" Target="#HR1_Invest_practices"/><Relationship Id="rId2" Type="http://schemas.openxmlformats.org/officeDocument/2006/relationships/hyperlink" Target="#LA1_Employment"/><Relationship Id="rId1" Type="http://schemas.openxmlformats.org/officeDocument/2006/relationships/hyperlink" Target="#INDEX_ENVIRO"/></Relationships>
</file>

<file path=xl/drawings/_rels/drawing12.xml.rels><?xml version="1.0" encoding="UTF-8" standalone="yes"?>
<Relationships xmlns="http://schemas.openxmlformats.org/package/2006/relationships"><Relationship Id="rId3" Type="http://schemas.openxmlformats.org/officeDocument/2006/relationships/hyperlink" Target="#SO1_Community"/><Relationship Id="rId2" Type="http://schemas.openxmlformats.org/officeDocument/2006/relationships/hyperlink" Target="#LA1_Employment"/><Relationship Id="rId1" Type="http://schemas.openxmlformats.org/officeDocument/2006/relationships/hyperlink" Target="#INDEX_ENVIRO"/></Relationships>
</file>

<file path=xl/drawings/_rels/drawing13.xml.rels><?xml version="1.0" encoding="UTF-8" standalone="yes"?>
<Relationships xmlns="http://schemas.openxmlformats.org/package/2006/relationships"><Relationship Id="rId1" Type="http://schemas.openxmlformats.org/officeDocument/2006/relationships/hyperlink" Target="#INDEX"/></Relationships>
</file>

<file path=xl/drawings/_rels/drawing14.xml.rels><?xml version="1.0" encoding="UTF-8" standalone="yes"?>
<Relationships xmlns="http://schemas.openxmlformats.org/package/2006/relationships"><Relationship Id="rId2" Type="http://schemas.openxmlformats.org/officeDocument/2006/relationships/hyperlink" Target="#VAlue_Chain_Top2"/><Relationship Id="rId1" Type="http://schemas.openxmlformats.org/officeDocument/2006/relationships/hyperlink" Target="#INDEX_ENVIRO"/></Relationships>
</file>

<file path=xl/drawings/_rels/drawing2.xml.rels><?xml version="1.0" encoding="UTF-8" standalone="yes"?>
<Relationships xmlns="http://schemas.openxmlformats.org/package/2006/relationships"><Relationship Id="rId1" Type="http://schemas.openxmlformats.org/officeDocument/2006/relationships/hyperlink" Target="#TITLE"/></Relationships>
</file>

<file path=xl/drawings/_rels/drawing3.xml.rels><?xml version="1.0" encoding="UTF-8" standalone="yes"?>
<Relationships xmlns="http://schemas.openxmlformats.org/package/2006/relationships"><Relationship Id="rId1" Type="http://schemas.openxmlformats.org/officeDocument/2006/relationships/hyperlink" Target="#INDEX_ENVIRO"/></Relationships>
</file>

<file path=xl/drawings/_rels/drawing4.xml.rels><?xml version="1.0" encoding="UTF-8" standalone="yes"?>
<Relationships xmlns="http://schemas.openxmlformats.org/package/2006/relationships"><Relationship Id="rId3" Type="http://schemas.openxmlformats.org/officeDocument/2006/relationships/hyperlink" Target="#intro_3"/><Relationship Id="rId2" Type="http://schemas.openxmlformats.org/officeDocument/2006/relationships/hyperlink" Target="#intro_3"/><Relationship Id="rId1" Type="http://schemas.openxmlformats.org/officeDocument/2006/relationships/hyperlink" Target="#INDEX_ENVIRO"/></Relationships>
</file>

<file path=xl/drawings/_rels/drawing5.xml.rels><?xml version="1.0" encoding="UTF-8" standalone="yes"?>
<Relationships xmlns="http://schemas.openxmlformats.org/package/2006/relationships"><Relationship Id="rId1" Type="http://schemas.openxmlformats.org/officeDocument/2006/relationships/hyperlink" Target="#INDEX_ENVIRO"/></Relationships>
</file>

<file path=xl/drawings/_rels/drawing6.xml.rels><?xml version="1.0" encoding="UTF-8" standalone="yes"?>
<Relationships xmlns="http://schemas.openxmlformats.org/package/2006/relationships"><Relationship Id="rId3" Type="http://schemas.openxmlformats.org/officeDocument/2006/relationships/hyperlink" Target="#Sites_m"/><Relationship Id="rId2" Type="http://schemas.openxmlformats.org/officeDocument/2006/relationships/hyperlink" Target="#INDEX"/><Relationship Id="rId1" Type="http://schemas.openxmlformats.org/officeDocument/2006/relationships/hyperlink" Target="#INDEX"/></Relationships>
</file>

<file path=xl/drawings/_rels/drawing7.xml.rels><?xml version="1.0" encoding="UTF-8" standalone="yes"?>
<Relationships xmlns="http://schemas.openxmlformats.org/package/2006/relationships"><Relationship Id="rId2" Type="http://schemas.openxmlformats.org/officeDocument/2006/relationships/hyperlink" Target="#INDEX_ENVIRO"/><Relationship Id="rId1" Type="http://schemas.openxmlformats.org/officeDocument/2006/relationships/hyperlink" Target="#Sites_s"/></Relationships>
</file>

<file path=xl/drawings/_rels/drawing8.xml.rels><?xml version="1.0" encoding="UTF-8" standalone="yes"?>
<Relationships xmlns="http://schemas.openxmlformats.org/package/2006/relationships"><Relationship Id="rId3" Type="http://schemas.openxmlformats.org/officeDocument/2006/relationships/hyperlink" Target="#Other_Indicators_2"/><Relationship Id="rId2" Type="http://schemas.openxmlformats.org/officeDocument/2006/relationships/hyperlink" Target="#INDEX_ENVIRO"/><Relationship Id="rId1" Type="http://schemas.openxmlformats.org/officeDocument/2006/relationships/hyperlink" Target="#INDEX_ENVIRO"/></Relationships>
</file>

<file path=xl/drawings/_rels/drawing9.xml.rels><?xml version="1.0" encoding="UTF-8" standalone="yes"?>
<Relationships xmlns="http://schemas.openxmlformats.org/package/2006/relationships"><Relationship Id="rId2" Type="http://schemas.openxmlformats.org/officeDocument/2006/relationships/hyperlink" Target="#Product"/><Relationship Id="rId1" Type="http://schemas.openxmlformats.org/officeDocument/2006/relationships/hyperlink" Target="#INDEX_ENVIRO"/></Relationships>
</file>

<file path=xl/drawings/drawing1.xml><?xml version="1.0" encoding="utf-8"?>
<xdr:wsDr xmlns:xdr="http://schemas.openxmlformats.org/drawingml/2006/spreadsheetDrawing" xmlns:a="http://schemas.openxmlformats.org/drawingml/2006/main">
  <xdr:twoCellAnchor>
    <xdr:from>
      <xdr:col>1</xdr:col>
      <xdr:colOff>714375</xdr:colOff>
      <xdr:row>6</xdr:row>
      <xdr:rowOff>133350</xdr:rowOff>
    </xdr:from>
    <xdr:to>
      <xdr:col>4</xdr:col>
      <xdr:colOff>390525</xdr:colOff>
      <xdr:row>17</xdr:row>
      <xdr:rowOff>381000</xdr:rowOff>
    </xdr:to>
    <xdr:sp macro="" textlink="">
      <xdr:nvSpPr>
        <xdr:cNvPr id="1031" name="Text Box 7"/>
        <xdr:cNvSpPr txBox="1">
          <a:spLocks noChangeArrowheads="1"/>
        </xdr:cNvSpPr>
      </xdr:nvSpPr>
      <xdr:spPr bwMode="auto">
        <a:xfrm>
          <a:off x="1323975" y="1104900"/>
          <a:ext cx="5562600" cy="2028825"/>
        </a:xfrm>
        <a:prstGeom prst="rect">
          <a:avLst/>
        </a:prstGeom>
        <a:solidFill>
          <a:srgbClr val="0000FF"/>
        </a:solidFill>
        <a:ln w="9525">
          <a:noFill/>
          <a:miter lim="800000"/>
          <a:headEnd/>
          <a:tailEnd/>
        </a:ln>
      </xdr:spPr>
      <xdr:txBody>
        <a:bodyPr vertOverflow="clip" wrap="square" lIns="73152" tIns="54864" rIns="73152" bIns="0" anchor="t" upright="1"/>
        <a:lstStyle/>
        <a:p>
          <a:pPr algn="ctr" rtl="0">
            <a:defRPr sz="1000"/>
          </a:pPr>
          <a:r>
            <a:rPr lang="sv-SE" sz="3600" b="0" i="0" u="none" strike="noStrike" baseline="0">
              <a:solidFill>
                <a:srgbClr val="FFFFFF"/>
              </a:solidFill>
              <a:latin typeface="Arial"/>
              <a:cs typeface="Arial"/>
            </a:rPr>
            <a:t>ALFA LAVAL</a:t>
          </a:r>
        </a:p>
        <a:p>
          <a:pPr algn="ctr" rtl="0">
            <a:defRPr sz="1000"/>
          </a:pPr>
          <a:r>
            <a:rPr lang="sv-SE" sz="3600" b="0" i="0" u="none" strike="noStrike" baseline="0">
              <a:solidFill>
                <a:srgbClr val="FFFFFF"/>
              </a:solidFill>
              <a:latin typeface="Arial"/>
              <a:cs typeface="Arial"/>
            </a:rPr>
            <a:t>SUSTAINABILITY</a:t>
          </a:r>
        </a:p>
        <a:p>
          <a:pPr algn="ctr" rtl="0">
            <a:defRPr sz="1000"/>
          </a:pPr>
          <a:r>
            <a:rPr lang="sv-SE" sz="3600" b="0" i="0" u="none" strike="noStrike" baseline="0">
              <a:solidFill>
                <a:srgbClr val="FFFFFF"/>
              </a:solidFill>
              <a:latin typeface="Arial"/>
              <a:cs typeface="Arial"/>
            </a:rPr>
            <a:t>GRI REPORT 2011</a:t>
          </a:r>
        </a:p>
      </xdr:txBody>
    </xdr:sp>
    <xdr:clientData/>
  </xdr:twoCellAnchor>
  <xdr:twoCellAnchor>
    <xdr:from>
      <xdr:col>1</xdr:col>
      <xdr:colOff>38099</xdr:colOff>
      <xdr:row>23</xdr:row>
      <xdr:rowOff>66675</xdr:rowOff>
    </xdr:from>
    <xdr:to>
      <xdr:col>5</xdr:col>
      <xdr:colOff>1409700</xdr:colOff>
      <xdr:row>24</xdr:row>
      <xdr:rowOff>209550</xdr:rowOff>
    </xdr:to>
    <xdr:sp macro="" textlink="">
      <xdr:nvSpPr>
        <xdr:cNvPr id="4" name="Text Box 6"/>
        <xdr:cNvSpPr txBox="1">
          <a:spLocks noChangeArrowheads="1"/>
        </xdr:cNvSpPr>
      </xdr:nvSpPr>
      <xdr:spPr bwMode="auto">
        <a:xfrm>
          <a:off x="647699" y="4295775"/>
          <a:ext cx="7867651" cy="333375"/>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sv-SE" sz="1000" b="0" i="0" u="none" strike="noStrike" baseline="0">
              <a:solidFill>
                <a:srgbClr val="000000"/>
              </a:solidFill>
              <a:latin typeface="Arial"/>
              <a:cs typeface="Arial"/>
            </a:rPr>
            <a:t>Version 2011.01   - Published 31st March 2012 :  </a:t>
          </a:r>
        </a:p>
        <a:p>
          <a:pPr algn="l" rtl="0">
            <a:defRPr sz="1000"/>
          </a:pPr>
          <a:r>
            <a:rPr lang="sv-SE" sz="1000" b="0" i="0" u="none" strike="noStrike" baseline="0">
              <a:solidFill>
                <a:srgbClr val="000000"/>
              </a:solidFill>
              <a:latin typeface="Arial"/>
              <a:cs typeface="Arial"/>
            </a:rPr>
            <a:t>Version 2011.02   - Published 16th August 2012: Cross references to 2011 Annual report included.</a:t>
          </a:r>
        </a:p>
      </xdr:txBody>
    </xdr:sp>
    <xdr:clientData/>
  </xdr:twoCellAnchor>
  <xdr:twoCellAnchor>
    <xdr:from>
      <xdr:col>3</xdr:col>
      <xdr:colOff>133349</xdr:colOff>
      <xdr:row>16</xdr:row>
      <xdr:rowOff>123824</xdr:rowOff>
    </xdr:from>
    <xdr:to>
      <xdr:col>4</xdr:col>
      <xdr:colOff>542924</xdr:colOff>
      <xdr:row>17</xdr:row>
      <xdr:rowOff>219074</xdr:rowOff>
    </xdr:to>
    <xdr:sp macro="" textlink="">
      <xdr:nvSpPr>
        <xdr:cNvPr id="5" name="Text Box 6"/>
        <xdr:cNvSpPr txBox="1">
          <a:spLocks noChangeArrowheads="1"/>
        </xdr:cNvSpPr>
      </xdr:nvSpPr>
      <xdr:spPr bwMode="auto">
        <a:xfrm>
          <a:off x="6019799" y="2714624"/>
          <a:ext cx="1019175" cy="257175"/>
        </a:xfrm>
        <a:prstGeom prst="rect">
          <a:avLst/>
        </a:prstGeom>
        <a:solidFill>
          <a:srgbClr val="FFFFFF"/>
        </a:solidFill>
        <a:ln w="9525">
          <a:solidFill>
            <a:srgbClr val="000000"/>
          </a:solidFill>
          <a:miter lim="800000"/>
          <a:headEnd/>
          <a:tailEnd/>
        </a:ln>
      </xdr:spPr>
      <xdr:txBody>
        <a:bodyPr vertOverflow="clip" wrap="square" lIns="27432" tIns="22860" rIns="0" bIns="0" anchor="ctr" upright="1"/>
        <a:lstStyle/>
        <a:p>
          <a:pPr algn="ctr" rtl="0">
            <a:defRPr sz="1000"/>
          </a:pPr>
          <a:r>
            <a:rPr lang="sv-SE" sz="900" b="0" i="0" u="none" strike="noStrike" baseline="0">
              <a:solidFill>
                <a:srgbClr val="000000"/>
              </a:solidFill>
              <a:latin typeface="Arial"/>
              <a:cs typeface="Arial"/>
            </a:rPr>
            <a:t>Version 2011.02</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9525</xdr:colOff>
      <xdr:row>0</xdr:row>
      <xdr:rowOff>0</xdr:rowOff>
    </xdr:from>
    <xdr:to>
      <xdr:col>1</xdr:col>
      <xdr:colOff>866775</xdr:colOff>
      <xdr:row>1</xdr:row>
      <xdr:rowOff>0</xdr:rowOff>
    </xdr:to>
    <xdr:grpSp>
      <xdr:nvGrpSpPr>
        <xdr:cNvPr id="13313" name="Group 1">
          <a:hlinkClick xmlns:r="http://schemas.openxmlformats.org/officeDocument/2006/relationships" r:id="rId1"/>
        </xdr:cNvPr>
        <xdr:cNvGrpSpPr>
          <a:grpSpLocks/>
        </xdr:cNvGrpSpPr>
      </xdr:nvGrpSpPr>
      <xdr:grpSpPr bwMode="auto">
        <a:xfrm>
          <a:off x="9525" y="0"/>
          <a:ext cx="1190625" cy="438150"/>
          <a:chOff x="30" y="45"/>
          <a:chExt cx="119" cy="30"/>
        </a:xfrm>
      </xdr:grpSpPr>
      <xdr:sp macro="" textlink="">
        <xdr:nvSpPr>
          <xdr:cNvPr id="13317" name="AutoShape 2"/>
          <xdr:cNvSpPr>
            <a:spLocks noChangeArrowheads="1"/>
          </xdr:cNvSpPr>
        </xdr:nvSpPr>
        <xdr:spPr bwMode="auto">
          <a:xfrm flipH="1">
            <a:off x="30" y="45"/>
            <a:ext cx="119" cy="30"/>
          </a:xfrm>
          <a:prstGeom prst="homePlate">
            <a:avLst>
              <a:gd name="adj" fmla="val 99167"/>
            </a:avLst>
          </a:prstGeom>
          <a:solidFill>
            <a:srgbClr val="CCFFCC"/>
          </a:solidFill>
          <a:ln w="9525">
            <a:solidFill>
              <a:srgbClr val="000000"/>
            </a:solidFill>
            <a:miter lim="800000"/>
            <a:headEnd/>
            <a:tailEnd/>
          </a:ln>
        </xdr:spPr>
      </xdr:sp>
      <xdr:sp macro="" textlink="">
        <xdr:nvSpPr>
          <xdr:cNvPr id="7171" name="Text Box 3"/>
          <xdr:cNvSpPr txBox="1">
            <a:spLocks noChangeArrowheads="1"/>
          </xdr:cNvSpPr>
        </xdr:nvSpPr>
        <xdr:spPr bwMode="auto">
          <a:xfrm>
            <a:off x="65" y="52"/>
            <a:ext cx="67" cy="15"/>
          </a:xfrm>
          <a:prstGeom prst="rect">
            <a:avLst/>
          </a:prstGeom>
          <a:solidFill>
            <a:srgbClr val="CCFFCC"/>
          </a:solidFill>
          <a:ln w="9525">
            <a:noFill/>
            <a:miter lim="800000"/>
            <a:headEnd/>
            <a:tailEnd/>
          </a:ln>
        </xdr:spPr>
        <xdr:txBody>
          <a:bodyPr vertOverflow="clip" wrap="square" lIns="27432" tIns="22860" rIns="0" bIns="0" anchor="t" upright="1"/>
          <a:lstStyle/>
          <a:p>
            <a:pPr algn="l" rtl="0">
              <a:defRPr sz="1000"/>
            </a:pPr>
            <a:r>
              <a:rPr lang="sv-SE" sz="1000" b="1" i="0" u="none" strike="noStrike" baseline="0">
                <a:solidFill>
                  <a:srgbClr val="000000"/>
                </a:solidFill>
                <a:latin typeface="Arial"/>
                <a:cs typeface="Arial"/>
              </a:rPr>
              <a:t>TO INDEX</a:t>
            </a:r>
          </a:p>
        </xdr:txBody>
      </xdr:sp>
    </xdr:grpSp>
    <xdr:clientData/>
  </xdr:twoCellAnchor>
  <xdr:twoCellAnchor>
    <xdr:from>
      <xdr:col>7</xdr:col>
      <xdr:colOff>1933575</xdr:colOff>
      <xdr:row>0</xdr:row>
      <xdr:rowOff>0</xdr:rowOff>
    </xdr:from>
    <xdr:to>
      <xdr:col>7</xdr:col>
      <xdr:colOff>2495550</xdr:colOff>
      <xdr:row>1</xdr:row>
      <xdr:rowOff>9525</xdr:rowOff>
    </xdr:to>
    <xdr:grpSp>
      <xdr:nvGrpSpPr>
        <xdr:cNvPr id="13314" name="Group 21">
          <a:hlinkClick xmlns:r="http://schemas.openxmlformats.org/officeDocument/2006/relationships" r:id="rId2"/>
        </xdr:cNvPr>
        <xdr:cNvGrpSpPr>
          <a:grpSpLocks/>
        </xdr:cNvGrpSpPr>
      </xdr:nvGrpSpPr>
      <xdr:grpSpPr bwMode="auto">
        <a:xfrm>
          <a:off x="8534400" y="0"/>
          <a:ext cx="561975" cy="447675"/>
          <a:chOff x="7845033" y="490535"/>
          <a:chExt cx="1055871" cy="438147"/>
        </a:xfrm>
      </xdr:grpSpPr>
      <xdr:sp macro="" textlink="">
        <xdr:nvSpPr>
          <xdr:cNvPr id="13315" name="AutoShape 5"/>
          <xdr:cNvSpPr>
            <a:spLocks noChangeArrowheads="1"/>
          </xdr:cNvSpPr>
        </xdr:nvSpPr>
        <xdr:spPr bwMode="auto">
          <a:xfrm rot="-5400000">
            <a:off x="8153895" y="181673"/>
            <a:ext cx="438147" cy="1055871"/>
          </a:xfrm>
          <a:prstGeom prst="homePlate">
            <a:avLst>
              <a:gd name="adj" fmla="val 25000"/>
            </a:avLst>
          </a:prstGeom>
          <a:solidFill>
            <a:srgbClr val="FFFFCC"/>
          </a:solidFill>
          <a:ln w="9525">
            <a:solidFill>
              <a:srgbClr val="000000"/>
            </a:solidFill>
            <a:miter lim="800000"/>
            <a:headEnd/>
            <a:tailEnd/>
          </a:ln>
        </xdr:spPr>
      </xdr:sp>
      <xdr:sp macro="" textlink="">
        <xdr:nvSpPr>
          <xdr:cNvPr id="13" name="Text Box 6">
            <a:hlinkClick xmlns:r="http://schemas.openxmlformats.org/officeDocument/2006/relationships" r:id="rId3"/>
          </xdr:cNvPr>
          <xdr:cNvSpPr txBox="1">
            <a:spLocks noChangeArrowheads="1"/>
          </xdr:cNvSpPr>
        </xdr:nvSpPr>
        <xdr:spPr bwMode="auto">
          <a:xfrm>
            <a:off x="7862929" y="611725"/>
            <a:ext cx="1020079" cy="186446"/>
          </a:xfrm>
          <a:prstGeom prst="rect">
            <a:avLst/>
          </a:prstGeom>
          <a:solidFill>
            <a:srgbClr val="FFFFCC"/>
          </a:solidFill>
          <a:ln w="9525">
            <a:noFill/>
            <a:miter lim="800000"/>
            <a:headEnd/>
            <a:tailEnd/>
          </a:ln>
        </xdr:spPr>
        <xdr:txBody>
          <a:bodyPr vertOverflow="clip" wrap="square" lIns="27432" tIns="22860" rIns="27432" bIns="0" anchor="t" upright="1"/>
          <a:lstStyle/>
          <a:p>
            <a:pPr algn="ctr" rtl="0">
              <a:defRPr sz="1000"/>
            </a:pPr>
            <a:r>
              <a:rPr lang="sv-SE" sz="1000" b="1" i="0" u="none" strike="noStrike" baseline="0">
                <a:solidFill>
                  <a:srgbClr val="000000"/>
                </a:solidFill>
                <a:latin typeface="Arial"/>
                <a:cs typeface="Arial"/>
              </a:rPr>
              <a:t>TO TOP</a:t>
            </a:r>
          </a:p>
        </xdr:txBody>
      </xdr:sp>
    </xdr:grp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9525</xdr:colOff>
      <xdr:row>0</xdr:row>
      <xdr:rowOff>66675</xdr:rowOff>
    </xdr:from>
    <xdr:to>
      <xdr:col>1</xdr:col>
      <xdr:colOff>1152525</xdr:colOff>
      <xdr:row>0</xdr:row>
      <xdr:rowOff>390525</xdr:rowOff>
    </xdr:to>
    <xdr:grpSp>
      <xdr:nvGrpSpPr>
        <xdr:cNvPr id="2049" name="Group 1">
          <a:hlinkClick xmlns:r="http://schemas.openxmlformats.org/officeDocument/2006/relationships" r:id="rId1"/>
        </xdr:cNvPr>
        <xdr:cNvGrpSpPr>
          <a:grpSpLocks/>
        </xdr:cNvGrpSpPr>
      </xdr:nvGrpSpPr>
      <xdr:grpSpPr bwMode="auto">
        <a:xfrm>
          <a:off x="9525" y="66675"/>
          <a:ext cx="1514475" cy="323850"/>
          <a:chOff x="30" y="45"/>
          <a:chExt cx="119" cy="30"/>
        </a:xfrm>
      </xdr:grpSpPr>
      <xdr:sp macro="" textlink="">
        <xdr:nvSpPr>
          <xdr:cNvPr id="2053" name="AutoShape 2"/>
          <xdr:cNvSpPr>
            <a:spLocks noChangeArrowheads="1"/>
          </xdr:cNvSpPr>
        </xdr:nvSpPr>
        <xdr:spPr bwMode="auto">
          <a:xfrm flipH="1">
            <a:off x="30" y="45"/>
            <a:ext cx="119" cy="30"/>
          </a:xfrm>
          <a:prstGeom prst="homePlate">
            <a:avLst>
              <a:gd name="adj" fmla="val 99167"/>
            </a:avLst>
          </a:prstGeom>
          <a:solidFill>
            <a:srgbClr val="CCFFCC"/>
          </a:solidFill>
          <a:ln w="9525">
            <a:solidFill>
              <a:srgbClr val="000000"/>
            </a:solidFill>
            <a:miter lim="800000"/>
            <a:headEnd/>
            <a:tailEnd/>
          </a:ln>
        </xdr:spPr>
      </xdr:sp>
      <xdr:sp macro="" textlink="">
        <xdr:nvSpPr>
          <xdr:cNvPr id="13" name="Text Box 3"/>
          <xdr:cNvSpPr txBox="1">
            <a:spLocks noChangeArrowheads="1"/>
          </xdr:cNvSpPr>
        </xdr:nvSpPr>
        <xdr:spPr bwMode="auto">
          <a:xfrm>
            <a:off x="65" y="52"/>
            <a:ext cx="67" cy="15"/>
          </a:xfrm>
          <a:prstGeom prst="rect">
            <a:avLst/>
          </a:prstGeom>
          <a:solidFill>
            <a:srgbClr val="CCFFCC"/>
          </a:solidFill>
          <a:ln w="9525">
            <a:noFill/>
            <a:miter lim="800000"/>
            <a:headEnd/>
            <a:tailEnd/>
          </a:ln>
        </xdr:spPr>
        <xdr:txBody>
          <a:bodyPr vertOverflow="clip" wrap="square" lIns="27432" tIns="22860" rIns="0" bIns="0" anchor="t" upright="1"/>
          <a:lstStyle/>
          <a:p>
            <a:pPr algn="l" rtl="0">
              <a:defRPr sz="1000"/>
            </a:pPr>
            <a:r>
              <a:rPr lang="sv-SE" sz="1000" b="1" i="0" u="none" strike="noStrike" baseline="0">
                <a:solidFill>
                  <a:srgbClr val="000000"/>
                </a:solidFill>
                <a:latin typeface="Arial"/>
                <a:cs typeface="Arial"/>
              </a:rPr>
              <a:t>TO INDEX</a:t>
            </a:r>
          </a:p>
        </xdr:txBody>
      </xdr:sp>
    </xdr:grpSp>
    <xdr:clientData/>
  </xdr:twoCellAnchor>
  <xdr:twoCellAnchor>
    <xdr:from>
      <xdr:col>7</xdr:col>
      <xdr:colOff>2457450</xdr:colOff>
      <xdr:row>0</xdr:row>
      <xdr:rowOff>9525</xdr:rowOff>
    </xdr:from>
    <xdr:to>
      <xdr:col>7</xdr:col>
      <xdr:colOff>3343275</xdr:colOff>
      <xdr:row>1</xdr:row>
      <xdr:rowOff>0</xdr:rowOff>
    </xdr:to>
    <xdr:grpSp>
      <xdr:nvGrpSpPr>
        <xdr:cNvPr id="2050" name="Group 21">
          <a:hlinkClick xmlns:r="http://schemas.openxmlformats.org/officeDocument/2006/relationships" r:id="rId2"/>
        </xdr:cNvPr>
        <xdr:cNvGrpSpPr>
          <a:grpSpLocks/>
        </xdr:cNvGrpSpPr>
      </xdr:nvGrpSpPr>
      <xdr:grpSpPr bwMode="auto">
        <a:xfrm>
          <a:off x="7629525" y="9525"/>
          <a:ext cx="885825" cy="428625"/>
          <a:chOff x="7845033" y="490535"/>
          <a:chExt cx="1055871" cy="438147"/>
        </a:xfrm>
      </xdr:grpSpPr>
      <xdr:sp macro="" textlink="">
        <xdr:nvSpPr>
          <xdr:cNvPr id="2051" name="AutoShape 5"/>
          <xdr:cNvSpPr>
            <a:spLocks noChangeArrowheads="1"/>
          </xdr:cNvSpPr>
        </xdr:nvSpPr>
        <xdr:spPr bwMode="auto">
          <a:xfrm rot="-5400000">
            <a:off x="8153895" y="181673"/>
            <a:ext cx="438147" cy="1055871"/>
          </a:xfrm>
          <a:prstGeom prst="homePlate">
            <a:avLst>
              <a:gd name="adj" fmla="val 25000"/>
            </a:avLst>
          </a:prstGeom>
          <a:solidFill>
            <a:srgbClr val="FFFFCC"/>
          </a:solidFill>
          <a:ln w="9525">
            <a:solidFill>
              <a:srgbClr val="000000"/>
            </a:solidFill>
            <a:miter lim="800000"/>
            <a:headEnd/>
            <a:tailEnd/>
          </a:ln>
        </xdr:spPr>
      </xdr:sp>
      <xdr:sp macro="" textlink="">
        <xdr:nvSpPr>
          <xdr:cNvPr id="16" name="Text Box 6">
            <a:hlinkClick xmlns:r="http://schemas.openxmlformats.org/officeDocument/2006/relationships" r:id="rId3"/>
          </xdr:cNvPr>
          <xdr:cNvSpPr txBox="1">
            <a:spLocks noChangeArrowheads="1"/>
          </xdr:cNvSpPr>
        </xdr:nvSpPr>
        <xdr:spPr bwMode="auto">
          <a:xfrm>
            <a:off x="7867740" y="617111"/>
            <a:ext cx="1010457" cy="175259"/>
          </a:xfrm>
          <a:prstGeom prst="rect">
            <a:avLst/>
          </a:prstGeom>
          <a:solidFill>
            <a:srgbClr val="FFFFCC"/>
          </a:solidFill>
          <a:ln w="9525">
            <a:noFill/>
            <a:miter lim="800000"/>
            <a:headEnd/>
            <a:tailEnd/>
          </a:ln>
        </xdr:spPr>
        <xdr:txBody>
          <a:bodyPr vertOverflow="clip" wrap="square" lIns="27432" tIns="22860" rIns="27432" bIns="0" anchor="t" upright="1"/>
          <a:lstStyle/>
          <a:p>
            <a:pPr algn="ctr" rtl="0">
              <a:defRPr sz="1000"/>
            </a:pPr>
            <a:r>
              <a:rPr lang="sv-SE" sz="1000" b="1" i="0" u="none" strike="noStrike" baseline="0">
                <a:solidFill>
                  <a:srgbClr val="000000"/>
                </a:solidFill>
                <a:latin typeface="Arial"/>
                <a:cs typeface="Arial"/>
              </a:rPr>
              <a:t>TO TOP</a:t>
            </a:r>
          </a:p>
        </xdr:txBody>
      </xdr:sp>
    </xdr:grp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9525</xdr:colOff>
      <xdr:row>0</xdr:row>
      <xdr:rowOff>66675</xdr:rowOff>
    </xdr:from>
    <xdr:to>
      <xdr:col>1</xdr:col>
      <xdr:colOff>1343025</xdr:colOff>
      <xdr:row>0</xdr:row>
      <xdr:rowOff>381000</xdr:rowOff>
    </xdr:to>
    <xdr:grpSp>
      <xdr:nvGrpSpPr>
        <xdr:cNvPr id="1025" name="Group 1">
          <a:hlinkClick xmlns:r="http://schemas.openxmlformats.org/officeDocument/2006/relationships" r:id="rId1"/>
        </xdr:cNvPr>
        <xdr:cNvGrpSpPr>
          <a:grpSpLocks/>
        </xdr:cNvGrpSpPr>
      </xdr:nvGrpSpPr>
      <xdr:grpSpPr bwMode="auto">
        <a:xfrm>
          <a:off x="9525" y="66675"/>
          <a:ext cx="1800225" cy="314325"/>
          <a:chOff x="30" y="45"/>
          <a:chExt cx="119" cy="30"/>
        </a:xfrm>
      </xdr:grpSpPr>
      <xdr:sp macro="" textlink="">
        <xdr:nvSpPr>
          <xdr:cNvPr id="1029" name="AutoShape 2"/>
          <xdr:cNvSpPr>
            <a:spLocks noChangeArrowheads="1"/>
          </xdr:cNvSpPr>
        </xdr:nvSpPr>
        <xdr:spPr bwMode="auto">
          <a:xfrm flipH="1">
            <a:off x="30" y="45"/>
            <a:ext cx="119" cy="30"/>
          </a:xfrm>
          <a:prstGeom prst="homePlate">
            <a:avLst>
              <a:gd name="adj" fmla="val 99167"/>
            </a:avLst>
          </a:prstGeom>
          <a:solidFill>
            <a:srgbClr val="CCFFCC"/>
          </a:solidFill>
          <a:ln w="9525">
            <a:solidFill>
              <a:srgbClr val="000000"/>
            </a:solidFill>
            <a:miter lim="800000"/>
            <a:headEnd/>
            <a:tailEnd/>
          </a:ln>
        </xdr:spPr>
      </xdr:sp>
      <xdr:sp macro="" textlink="">
        <xdr:nvSpPr>
          <xdr:cNvPr id="13" name="Text Box 3"/>
          <xdr:cNvSpPr txBox="1">
            <a:spLocks noChangeArrowheads="1"/>
          </xdr:cNvSpPr>
        </xdr:nvSpPr>
        <xdr:spPr bwMode="auto">
          <a:xfrm>
            <a:off x="65" y="52"/>
            <a:ext cx="67" cy="15"/>
          </a:xfrm>
          <a:prstGeom prst="rect">
            <a:avLst/>
          </a:prstGeom>
          <a:solidFill>
            <a:srgbClr val="CCFFCC"/>
          </a:solidFill>
          <a:ln w="9525">
            <a:noFill/>
            <a:miter lim="800000"/>
            <a:headEnd/>
            <a:tailEnd/>
          </a:ln>
        </xdr:spPr>
        <xdr:txBody>
          <a:bodyPr vertOverflow="clip" wrap="square" lIns="27432" tIns="22860" rIns="0" bIns="0" anchor="t" upright="1"/>
          <a:lstStyle/>
          <a:p>
            <a:pPr algn="l" rtl="0">
              <a:defRPr sz="1000"/>
            </a:pPr>
            <a:r>
              <a:rPr lang="sv-SE" sz="1000" b="1" i="0" u="none" strike="noStrike" baseline="0">
                <a:solidFill>
                  <a:srgbClr val="000000"/>
                </a:solidFill>
                <a:latin typeface="Arial"/>
                <a:cs typeface="Arial"/>
              </a:rPr>
              <a:t>TO INDEX</a:t>
            </a:r>
          </a:p>
        </xdr:txBody>
      </xdr:sp>
    </xdr:grpSp>
    <xdr:clientData/>
  </xdr:twoCellAnchor>
  <xdr:twoCellAnchor>
    <xdr:from>
      <xdr:col>4</xdr:col>
      <xdr:colOff>2638425</xdr:colOff>
      <xdr:row>0</xdr:row>
      <xdr:rowOff>0</xdr:rowOff>
    </xdr:from>
    <xdr:to>
      <xdr:col>4</xdr:col>
      <xdr:colOff>3524250</xdr:colOff>
      <xdr:row>0</xdr:row>
      <xdr:rowOff>428625</xdr:rowOff>
    </xdr:to>
    <xdr:grpSp>
      <xdr:nvGrpSpPr>
        <xdr:cNvPr id="1026" name="Group 21">
          <a:hlinkClick xmlns:r="http://schemas.openxmlformats.org/officeDocument/2006/relationships" r:id="rId2"/>
        </xdr:cNvPr>
        <xdr:cNvGrpSpPr>
          <a:grpSpLocks/>
        </xdr:cNvGrpSpPr>
      </xdr:nvGrpSpPr>
      <xdr:grpSpPr bwMode="auto">
        <a:xfrm>
          <a:off x="6162675" y="0"/>
          <a:ext cx="885825" cy="428625"/>
          <a:chOff x="7845033" y="490535"/>
          <a:chExt cx="1055871" cy="438147"/>
        </a:xfrm>
      </xdr:grpSpPr>
      <xdr:sp macro="" textlink="">
        <xdr:nvSpPr>
          <xdr:cNvPr id="1027" name="AutoShape 5"/>
          <xdr:cNvSpPr>
            <a:spLocks noChangeArrowheads="1"/>
          </xdr:cNvSpPr>
        </xdr:nvSpPr>
        <xdr:spPr bwMode="auto">
          <a:xfrm rot="-5400000">
            <a:off x="8153895" y="181673"/>
            <a:ext cx="438147" cy="1055871"/>
          </a:xfrm>
          <a:prstGeom prst="homePlate">
            <a:avLst>
              <a:gd name="adj" fmla="val 25000"/>
            </a:avLst>
          </a:prstGeom>
          <a:solidFill>
            <a:srgbClr val="FFFFCC"/>
          </a:solidFill>
          <a:ln w="9525">
            <a:solidFill>
              <a:srgbClr val="000000"/>
            </a:solidFill>
            <a:miter lim="800000"/>
            <a:headEnd/>
            <a:tailEnd/>
          </a:ln>
        </xdr:spPr>
      </xdr:sp>
      <xdr:sp macro="" textlink="">
        <xdr:nvSpPr>
          <xdr:cNvPr id="7" name="Text Box 6">
            <a:hlinkClick xmlns:r="http://schemas.openxmlformats.org/officeDocument/2006/relationships" r:id="rId3"/>
          </xdr:cNvPr>
          <xdr:cNvSpPr txBox="1">
            <a:spLocks noChangeArrowheads="1"/>
          </xdr:cNvSpPr>
        </xdr:nvSpPr>
        <xdr:spPr bwMode="auto">
          <a:xfrm>
            <a:off x="7867740" y="617111"/>
            <a:ext cx="1010457" cy="175259"/>
          </a:xfrm>
          <a:prstGeom prst="rect">
            <a:avLst/>
          </a:prstGeom>
          <a:solidFill>
            <a:srgbClr val="FFFFCC"/>
          </a:solidFill>
          <a:ln w="9525">
            <a:noFill/>
            <a:miter lim="800000"/>
            <a:headEnd/>
            <a:tailEnd/>
          </a:ln>
        </xdr:spPr>
        <xdr:txBody>
          <a:bodyPr vertOverflow="clip" wrap="square" lIns="27432" tIns="22860" rIns="27432" bIns="0" anchor="t" upright="1"/>
          <a:lstStyle/>
          <a:p>
            <a:pPr algn="ctr" rtl="0">
              <a:defRPr sz="1000"/>
            </a:pPr>
            <a:r>
              <a:rPr lang="sv-SE" sz="1000" b="1" i="0" u="none" strike="noStrike" baseline="0">
                <a:solidFill>
                  <a:srgbClr val="000000"/>
                </a:solidFill>
                <a:latin typeface="Arial"/>
                <a:cs typeface="Arial"/>
              </a:rPr>
              <a:t>TO TOP</a:t>
            </a:r>
          </a:p>
        </xdr:txBody>
      </xdr:sp>
    </xdr:grp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152400</xdr:colOff>
      <xdr:row>0</xdr:row>
      <xdr:rowOff>123825</xdr:rowOff>
    </xdr:from>
    <xdr:to>
      <xdr:col>2</xdr:col>
      <xdr:colOff>114300</xdr:colOff>
      <xdr:row>3</xdr:row>
      <xdr:rowOff>57150</xdr:rowOff>
    </xdr:to>
    <xdr:sp macro="" textlink="">
      <xdr:nvSpPr>
        <xdr:cNvPr id="2" name="Pentagon 1">
          <a:hlinkClick xmlns:r="http://schemas.openxmlformats.org/officeDocument/2006/relationships" r:id="rId1"/>
        </xdr:cNvPr>
        <xdr:cNvSpPr/>
      </xdr:nvSpPr>
      <xdr:spPr>
        <a:xfrm flipH="1">
          <a:off x="152400" y="123825"/>
          <a:ext cx="1181100" cy="419100"/>
        </a:xfrm>
        <a:prstGeom prst="homePlate">
          <a:avLst/>
        </a:prstGeom>
        <a:solidFill>
          <a:srgbClr val="92D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sv-SE" sz="1100" b="1" i="0" baseline="0">
              <a:solidFill>
                <a:sysClr val="windowText" lastClr="000000"/>
              </a:solidFill>
            </a:rPr>
            <a:t>TO INDEX</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9525</xdr:colOff>
      <xdr:row>0</xdr:row>
      <xdr:rowOff>0</xdr:rowOff>
    </xdr:from>
    <xdr:to>
      <xdr:col>0</xdr:col>
      <xdr:colOff>1695450</xdr:colOff>
      <xdr:row>1</xdr:row>
      <xdr:rowOff>0</xdr:rowOff>
    </xdr:to>
    <xdr:grpSp>
      <xdr:nvGrpSpPr>
        <xdr:cNvPr id="10241" name="Group 1">
          <a:hlinkClick xmlns:r="http://schemas.openxmlformats.org/officeDocument/2006/relationships" r:id="rId1"/>
        </xdr:cNvPr>
        <xdr:cNvGrpSpPr>
          <a:grpSpLocks/>
        </xdr:cNvGrpSpPr>
      </xdr:nvGrpSpPr>
      <xdr:grpSpPr bwMode="auto">
        <a:xfrm>
          <a:off x="9525" y="0"/>
          <a:ext cx="1685925" cy="552450"/>
          <a:chOff x="30" y="45"/>
          <a:chExt cx="119" cy="30"/>
        </a:xfrm>
      </xdr:grpSpPr>
      <xdr:sp macro="" textlink="">
        <xdr:nvSpPr>
          <xdr:cNvPr id="10255" name="AutoShape 2"/>
          <xdr:cNvSpPr>
            <a:spLocks noChangeArrowheads="1"/>
          </xdr:cNvSpPr>
        </xdr:nvSpPr>
        <xdr:spPr bwMode="auto">
          <a:xfrm flipH="1">
            <a:off x="30" y="45"/>
            <a:ext cx="119" cy="30"/>
          </a:xfrm>
          <a:prstGeom prst="homePlate">
            <a:avLst>
              <a:gd name="adj" fmla="val 99167"/>
            </a:avLst>
          </a:prstGeom>
          <a:solidFill>
            <a:srgbClr val="CCFFCC"/>
          </a:solidFill>
          <a:ln w="9525">
            <a:solidFill>
              <a:srgbClr val="000000"/>
            </a:solidFill>
            <a:miter lim="800000"/>
            <a:headEnd/>
            <a:tailEnd/>
          </a:ln>
        </xdr:spPr>
      </xdr:sp>
      <xdr:sp macro="" textlink="">
        <xdr:nvSpPr>
          <xdr:cNvPr id="23" name="Text Box 3"/>
          <xdr:cNvSpPr txBox="1">
            <a:spLocks noChangeArrowheads="1"/>
          </xdr:cNvSpPr>
        </xdr:nvSpPr>
        <xdr:spPr bwMode="auto">
          <a:xfrm>
            <a:off x="74" y="53"/>
            <a:ext cx="67" cy="15"/>
          </a:xfrm>
          <a:prstGeom prst="rect">
            <a:avLst/>
          </a:prstGeom>
          <a:solidFill>
            <a:srgbClr val="CCFFCC"/>
          </a:solidFill>
          <a:ln w="9525">
            <a:noFill/>
            <a:miter lim="800000"/>
            <a:headEnd/>
            <a:tailEnd/>
          </a:ln>
        </xdr:spPr>
        <xdr:txBody>
          <a:bodyPr vertOverflow="clip" wrap="square" lIns="27432" tIns="22860" rIns="0" bIns="0" anchor="t" upright="1"/>
          <a:lstStyle/>
          <a:p>
            <a:pPr algn="l" rtl="0">
              <a:defRPr sz="1000"/>
            </a:pPr>
            <a:r>
              <a:rPr lang="sv-SE" sz="1200" b="1" i="0" u="none" strike="noStrike" baseline="0">
                <a:solidFill>
                  <a:srgbClr val="000000"/>
                </a:solidFill>
                <a:latin typeface="Arial"/>
                <a:cs typeface="Arial"/>
              </a:rPr>
              <a:t>TO INDEX</a:t>
            </a:r>
          </a:p>
        </xdr:txBody>
      </xdr:sp>
    </xdr:grpSp>
    <xdr:clientData/>
  </xdr:twoCellAnchor>
  <xdr:twoCellAnchor>
    <xdr:from>
      <xdr:col>8</xdr:col>
      <xdr:colOff>0</xdr:colOff>
      <xdr:row>0</xdr:row>
      <xdr:rowOff>0</xdr:rowOff>
    </xdr:from>
    <xdr:to>
      <xdr:col>8</xdr:col>
      <xdr:colOff>0</xdr:colOff>
      <xdr:row>1</xdr:row>
      <xdr:rowOff>9525</xdr:rowOff>
    </xdr:to>
    <xdr:sp macro="" textlink="">
      <xdr:nvSpPr>
        <xdr:cNvPr id="10242" name="AutoShape 5"/>
        <xdr:cNvSpPr>
          <a:spLocks noChangeArrowheads="1"/>
        </xdr:cNvSpPr>
      </xdr:nvSpPr>
      <xdr:spPr bwMode="auto">
        <a:xfrm rot="-5400000">
          <a:off x="13511212" y="280988"/>
          <a:ext cx="561975" cy="0"/>
        </a:xfrm>
        <a:prstGeom prst="homePlate">
          <a:avLst>
            <a:gd name="adj" fmla="val -2147483648"/>
          </a:avLst>
        </a:prstGeom>
        <a:solidFill>
          <a:srgbClr val="FFFFCC"/>
        </a:solidFill>
        <a:ln w="9525">
          <a:solidFill>
            <a:srgbClr val="000000"/>
          </a:solidFill>
          <a:miter lim="800000"/>
          <a:headEnd/>
          <a:tailEnd/>
        </a:ln>
      </xdr:spPr>
    </xdr:sp>
    <xdr:clientData/>
  </xdr:twoCellAnchor>
  <xdr:twoCellAnchor>
    <xdr:from>
      <xdr:col>0</xdr:col>
      <xdr:colOff>219075</xdr:colOff>
      <xdr:row>7</xdr:row>
      <xdr:rowOff>1000125</xdr:rowOff>
    </xdr:from>
    <xdr:to>
      <xdr:col>0</xdr:col>
      <xdr:colOff>1419225</xdr:colOff>
      <xdr:row>9</xdr:row>
      <xdr:rowOff>914401</xdr:rowOff>
    </xdr:to>
    <xdr:sp macro="" textlink="">
      <xdr:nvSpPr>
        <xdr:cNvPr id="27" name="Pentagon 26"/>
        <xdr:cNvSpPr/>
      </xdr:nvSpPr>
      <xdr:spPr>
        <a:xfrm rot="5400000">
          <a:off x="133349" y="3486151"/>
          <a:ext cx="1371601" cy="1200150"/>
        </a:xfrm>
        <a:prstGeom prst="homePlate">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GB"/>
        </a:p>
      </xdr:txBody>
    </xdr:sp>
    <xdr:clientData/>
  </xdr:twoCellAnchor>
  <xdr:twoCellAnchor>
    <xdr:from>
      <xdr:col>0</xdr:col>
      <xdr:colOff>272331</xdr:colOff>
      <xdr:row>12</xdr:row>
      <xdr:rowOff>904876</xdr:rowOff>
    </xdr:from>
    <xdr:to>
      <xdr:col>0</xdr:col>
      <xdr:colOff>1472481</xdr:colOff>
      <xdr:row>15</xdr:row>
      <xdr:rowOff>152402</xdr:rowOff>
    </xdr:to>
    <xdr:sp macro="" textlink="">
      <xdr:nvSpPr>
        <xdr:cNvPr id="28" name="Pentagon 27"/>
        <xdr:cNvSpPr/>
      </xdr:nvSpPr>
      <xdr:spPr>
        <a:xfrm rot="5400000">
          <a:off x="187904" y="6985723"/>
          <a:ext cx="1369004" cy="1200150"/>
        </a:xfrm>
        <a:prstGeom prst="homePlate">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GB"/>
        </a:p>
      </xdr:txBody>
    </xdr:sp>
    <xdr:clientData/>
  </xdr:twoCellAnchor>
  <xdr:twoCellAnchor>
    <xdr:from>
      <xdr:col>0</xdr:col>
      <xdr:colOff>227301</xdr:colOff>
      <xdr:row>17</xdr:row>
      <xdr:rowOff>1168981</xdr:rowOff>
    </xdr:from>
    <xdr:to>
      <xdr:col>0</xdr:col>
      <xdr:colOff>1427451</xdr:colOff>
      <xdr:row>19</xdr:row>
      <xdr:rowOff>422131</xdr:rowOff>
    </xdr:to>
    <xdr:sp macro="" textlink="">
      <xdr:nvSpPr>
        <xdr:cNvPr id="29" name="Pentagon 28"/>
        <xdr:cNvSpPr/>
      </xdr:nvSpPr>
      <xdr:spPr>
        <a:xfrm rot="5400000">
          <a:off x="389011" y="9460709"/>
          <a:ext cx="876729" cy="1200150"/>
        </a:xfrm>
        <a:prstGeom prst="homePlate">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GB"/>
        </a:p>
      </xdr:txBody>
    </xdr:sp>
    <xdr:clientData/>
  </xdr:twoCellAnchor>
  <xdr:twoCellAnchor>
    <xdr:from>
      <xdr:col>0</xdr:col>
      <xdr:colOff>248952</xdr:colOff>
      <xdr:row>24</xdr:row>
      <xdr:rowOff>0</xdr:rowOff>
    </xdr:from>
    <xdr:to>
      <xdr:col>0</xdr:col>
      <xdr:colOff>1449102</xdr:colOff>
      <xdr:row>26</xdr:row>
      <xdr:rowOff>563707</xdr:rowOff>
    </xdr:to>
    <xdr:sp macro="" textlink="">
      <xdr:nvSpPr>
        <xdr:cNvPr id="30" name="Pentagon 29"/>
        <xdr:cNvSpPr/>
      </xdr:nvSpPr>
      <xdr:spPr>
        <a:xfrm rot="5400000">
          <a:off x="161278" y="12968072"/>
          <a:ext cx="1375497" cy="1200150"/>
        </a:xfrm>
        <a:prstGeom prst="homePlate">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GB"/>
        </a:p>
      </xdr:txBody>
    </xdr:sp>
    <xdr:clientData/>
  </xdr:twoCellAnchor>
  <xdr:twoCellAnchor>
    <xdr:from>
      <xdr:col>0</xdr:col>
      <xdr:colOff>205654</xdr:colOff>
      <xdr:row>30</xdr:row>
      <xdr:rowOff>1071563</xdr:rowOff>
    </xdr:from>
    <xdr:to>
      <xdr:col>0</xdr:col>
      <xdr:colOff>1405804</xdr:colOff>
      <xdr:row>32</xdr:row>
      <xdr:rowOff>1148197</xdr:rowOff>
    </xdr:to>
    <xdr:sp macro="" textlink="">
      <xdr:nvSpPr>
        <xdr:cNvPr id="31" name="Pentagon 30"/>
        <xdr:cNvSpPr/>
      </xdr:nvSpPr>
      <xdr:spPr>
        <a:xfrm rot="5400000">
          <a:off x="117980" y="16832192"/>
          <a:ext cx="1375497" cy="1200150"/>
        </a:xfrm>
        <a:prstGeom prst="homePlate">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GB"/>
        </a:p>
      </xdr:txBody>
    </xdr:sp>
    <xdr:clientData/>
  </xdr:twoCellAnchor>
  <xdr:twoCellAnchor>
    <xdr:from>
      <xdr:col>0</xdr:col>
      <xdr:colOff>216477</xdr:colOff>
      <xdr:row>35</xdr:row>
      <xdr:rowOff>346365</xdr:rowOff>
    </xdr:from>
    <xdr:to>
      <xdr:col>0</xdr:col>
      <xdr:colOff>1416627</xdr:colOff>
      <xdr:row>36</xdr:row>
      <xdr:rowOff>108242</xdr:rowOff>
    </xdr:to>
    <xdr:sp macro="" textlink="">
      <xdr:nvSpPr>
        <xdr:cNvPr id="32" name="Pentagon 31"/>
        <xdr:cNvSpPr/>
      </xdr:nvSpPr>
      <xdr:spPr>
        <a:xfrm rot="5400000">
          <a:off x="448539" y="19077712"/>
          <a:ext cx="736025" cy="1200150"/>
        </a:xfrm>
        <a:prstGeom prst="homePlate">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GB"/>
        </a:p>
      </xdr:txBody>
    </xdr:sp>
    <xdr:clientData/>
  </xdr:twoCellAnchor>
  <xdr:twoCellAnchor>
    <xdr:from>
      <xdr:col>0</xdr:col>
      <xdr:colOff>248949</xdr:colOff>
      <xdr:row>38</xdr:row>
      <xdr:rowOff>714376</xdr:rowOff>
    </xdr:from>
    <xdr:to>
      <xdr:col>0</xdr:col>
      <xdr:colOff>1449099</xdr:colOff>
      <xdr:row>40</xdr:row>
      <xdr:rowOff>259776</xdr:rowOff>
    </xdr:to>
    <xdr:sp macro="" textlink="">
      <xdr:nvSpPr>
        <xdr:cNvPr id="33" name="Pentagon 32"/>
        <xdr:cNvSpPr/>
      </xdr:nvSpPr>
      <xdr:spPr>
        <a:xfrm rot="5400000">
          <a:off x="345713" y="21053067"/>
          <a:ext cx="1006621" cy="1200150"/>
        </a:xfrm>
        <a:prstGeom prst="homePlate">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GB"/>
        </a:p>
      </xdr:txBody>
    </xdr:sp>
    <xdr:clientData/>
  </xdr:twoCellAnchor>
  <xdr:twoCellAnchor>
    <xdr:from>
      <xdr:col>0</xdr:col>
      <xdr:colOff>238125</xdr:colOff>
      <xdr:row>43</xdr:row>
      <xdr:rowOff>86595</xdr:rowOff>
    </xdr:from>
    <xdr:to>
      <xdr:col>0</xdr:col>
      <xdr:colOff>1438275</xdr:colOff>
      <xdr:row>44</xdr:row>
      <xdr:rowOff>162362</xdr:rowOff>
    </xdr:to>
    <xdr:sp macro="" textlink="">
      <xdr:nvSpPr>
        <xdr:cNvPr id="34" name="Pentagon 33"/>
        <xdr:cNvSpPr/>
      </xdr:nvSpPr>
      <xdr:spPr>
        <a:xfrm rot="5400000">
          <a:off x="394421" y="23483026"/>
          <a:ext cx="887557" cy="1200150"/>
        </a:xfrm>
        <a:prstGeom prst="homePlate">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GB"/>
        </a:p>
      </xdr:txBody>
    </xdr:sp>
    <xdr:clientData/>
  </xdr:twoCellAnchor>
  <xdr:twoCellAnchor>
    <xdr:from>
      <xdr:col>0</xdr:col>
      <xdr:colOff>324716</xdr:colOff>
      <xdr:row>46</xdr:row>
      <xdr:rowOff>616960</xdr:rowOff>
    </xdr:from>
    <xdr:to>
      <xdr:col>0</xdr:col>
      <xdr:colOff>1417926</xdr:colOff>
      <xdr:row>49</xdr:row>
      <xdr:rowOff>173182</xdr:rowOff>
    </xdr:to>
    <xdr:sp macro="" textlink="">
      <xdr:nvSpPr>
        <xdr:cNvPr id="15" name="Oval 14"/>
        <xdr:cNvSpPr/>
      </xdr:nvSpPr>
      <xdr:spPr>
        <a:xfrm>
          <a:off x="324716" y="28618295"/>
          <a:ext cx="1093210" cy="1017444"/>
        </a:xfrm>
        <a:prstGeom prst="ellipse">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GB"/>
        </a:p>
      </xdr:txBody>
    </xdr:sp>
    <xdr:clientData/>
  </xdr:twoCellAnchor>
  <xdr:twoCellAnchor>
    <xdr:from>
      <xdr:col>7</xdr:col>
      <xdr:colOff>409575</xdr:colOff>
      <xdr:row>0</xdr:row>
      <xdr:rowOff>9525</xdr:rowOff>
    </xdr:from>
    <xdr:to>
      <xdr:col>7</xdr:col>
      <xdr:colOff>1285875</xdr:colOff>
      <xdr:row>0</xdr:row>
      <xdr:rowOff>533400</xdr:rowOff>
    </xdr:to>
    <xdr:grpSp>
      <xdr:nvGrpSpPr>
        <xdr:cNvPr id="10252" name="Group 17"/>
        <xdr:cNvGrpSpPr>
          <a:grpSpLocks/>
        </xdr:cNvGrpSpPr>
      </xdr:nvGrpSpPr>
      <xdr:grpSpPr bwMode="auto">
        <a:xfrm>
          <a:off x="12477750" y="9525"/>
          <a:ext cx="876300" cy="523875"/>
          <a:chOff x="12458268" y="10823"/>
          <a:chExt cx="876732" cy="519546"/>
        </a:xfrm>
      </xdr:grpSpPr>
      <xdr:sp macro="" textlink="">
        <xdr:nvSpPr>
          <xdr:cNvPr id="16" name="Pentagon 15"/>
          <xdr:cNvSpPr/>
        </xdr:nvSpPr>
        <xdr:spPr>
          <a:xfrm rot="16200000">
            <a:off x="12632096" y="-163005"/>
            <a:ext cx="519546" cy="867202"/>
          </a:xfrm>
          <a:prstGeom prst="homePlate">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GB"/>
          </a:p>
        </xdr:txBody>
      </xdr:sp>
      <xdr:sp macro="" textlink="">
        <xdr:nvSpPr>
          <xdr:cNvPr id="17" name="TextBox 16">
            <a:hlinkClick xmlns:r="http://schemas.openxmlformats.org/officeDocument/2006/relationships" r:id="rId2"/>
          </xdr:cNvPr>
          <xdr:cNvSpPr txBox="1"/>
        </xdr:nvSpPr>
        <xdr:spPr>
          <a:xfrm>
            <a:off x="12515446" y="209195"/>
            <a:ext cx="819554" cy="2644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sv-SE" sz="1400" b="1"/>
              <a:t>TO TOP</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819150</xdr:colOff>
      <xdr:row>0</xdr:row>
      <xdr:rowOff>0</xdr:rowOff>
    </xdr:from>
    <xdr:to>
      <xdr:col>10</xdr:col>
      <xdr:colOff>1390650</xdr:colOff>
      <xdr:row>2</xdr:row>
      <xdr:rowOff>9525</xdr:rowOff>
    </xdr:to>
    <xdr:sp macro="" textlink="">
      <xdr:nvSpPr>
        <xdr:cNvPr id="3075" name="Text Box 3"/>
        <xdr:cNvSpPr txBox="1">
          <a:spLocks noChangeArrowheads="1"/>
        </xdr:cNvSpPr>
      </xdr:nvSpPr>
      <xdr:spPr bwMode="auto">
        <a:xfrm>
          <a:off x="1009650" y="0"/>
          <a:ext cx="6972300" cy="390525"/>
        </a:xfrm>
        <a:prstGeom prst="rect">
          <a:avLst/>
        </a:prstGeom>
        <a:solidFill>
          <a:srgbClr val="0000FF"/>
        </a:solidFill>
        <a:ln w="9525">
          <a:noFill/>
          <a:miter lim="800000"/>
          <a:headEnd/>
          <a:tailEnd/>
        </a:ln>
      </xdr:spPr>
      <xdr:txBody>
        <a:bodyPr vertOverflow="clip" wrap="square" lIns="45720" tIns="36576" rIns="45720" bIns="0" anchor="t" upright="1"/>
        <a:lstStyle/>
        <a:p>
          <a:pPr algn="ctr" rtl="0">
            <a:defRPr sz="1000"/>
          </a:pPr>
          <a:r>
            <a:rPr lang="sv-SE" sz="1800" b="1" i="0" u="none" strike="noStrike" baseline="0">
              <a:solidFill>
                <a:srgbClr val="FFFFFF"/>
              </a:solidFill>
              <a:latin typeface="Arial"/>
              <a:cs typeface="Arial"/>
            </a:rPr>
            <a:t>INDEX </a:t>
          </a:r>
          <a:r>
            <a:rPr lang="sv-SE" sz="1400" b="1" i="0" u="none" strike="noStrike" baseline="0">
              <a:solidFill>
                <a:srgbClr val="FFFFFF"/>
              </a:solidFill>
              <a:latin typeface="Arial"/>
              <a:cs typeface="Arial"/>
            </a:rPr>
            <a:t>- click on topic to move to correct page.</a:t>
          </a:r>
          <a:endParaRPr lang="sv-SE" sz="1800" b="1" i="0" u="none" strike="noStrike" baseline="0">
            <a:solidFill>
              <a:srgbClr val="FFFFFF"/>
            </a:solidFill>
            <a:latin typeface="Arial"/>
            <a:cs typeface="Arial"/>
          </a:endParaRPr>
        </a:p>
        <a:p>
          <a:pPr algn="ctr" rtl="0">
            <a:defRPr sz="1000"/>
          </a:pPr>
          <a:endParaRPr lang="sv-SE" sz="1800" b="1" i="0" u="none" strike="noStrike" baseline="0">
            <a:solidFill>
              <a:srgbClr val="FFFFFF"/>
            </a:solidFill>
            <a:latin typeface="Arial"/>
            <a:cs typeface="Arial"/>
          </a:endParaRPr>
        </a:p>
      </xdr:txBody>
    </xdr:sp>
    <xdr:clientData/>
  </xdr:twoCellAnchor>
  <xdr:twoCellAnchor>
    <xdr:from>
      <xdr:col>1</xdr:col>
      <xdr:colOff>9525</xdr:colOff>
      <xdr:row>0</xdr:row>
      <xdr:rowOff>47625</xdr:rowOff>
    </xdr:from>
    <xdr:to>
      <xdr:col>2</xdr:col>
      <xdr:colOff>371475</xdr:colOff>
      <xdr:row>1</xdr:row>
      <xdr:rowOff>142875</xdr:rowOff>
    </xdr:to>
    <xdr:grpSp>
      <xdr:nvGrpSpPr>
        <xdr:cNvPr id="9218" name="Group 8">
          <a:hlinkClick xmlns:r="http://schemas.openxmlformats.org/officeDocument/2006/relationships" r:id="rId1"/>
        </xdr:cNvPr>
        <xdr:cNvGrpSpPr>
          <a:grpSpLocks/>
        </xdr:cNvGrpSpPr>
      </xdr:nvGrpSpPr>
      <xdr:grpSpPr bwMode="auto">
        <a:xfrm>
          <a:off x="200025" y="47625"/>
          <a:ext cx="1457325" cy="285750"/>
          <a:chOff x="30" y="45"/>
          <a:chExt cx="119" cy="30"/>
        </a:xfrm>
      </xdr:grpSpPr>
      <xdr:sp macro="" textlink="">
        <xdr:nvSpPr>
          <xdr:cNvPr id="9219" name="AutoShape 9"/>
          <xdr:cNvSpPr>
            <a:spLocks noChangeArrowheads="1"/>
          </xdr:cNvSpPr>
        </xdr:nvSpPr>
        <xdr:spPr bwMode="auto">
          <a:xfrm flipH="1">
            <a:off x="30" y="45"/>
            <a:ext cx="119" cy="30"/>
          </a:xfrm>
          <a:prstGeom prst="homePlate">
            <a:avLst>
              <a:gd name="adj" fmla="val 99167"/>
            </a:avLst>
          </a:prstGeom>
          <a:solidFill>
            <a:srgbClr val="CCFFCC"/>
          </a:solidFill>
          <a:ln w="9525">
            <a:solidFill>
              <a:srgbClr val="000000"/>
            </a:solidFill>
            <a:miter lim="800000"/>
            <a:headEnd/>
            <a:tailEnd/>
          </a:ln>
        </xdr:spPr>
      </xdr:sp>
      <xdr:sp macro="" textlink="">
        <xdr:nvSpPr>
          <xdr:cNvPr id="3082" name="Text Box 10"/>
          <xdr:cNvSpPr txBox="1">
            <a:spLocks noChangeArrowheads="1"/>
          </xdr:cNvSpPr>
        </xdr:nvSpPr>
        <xdr:spPr bwMode="auto">
          <a:xfrm>
            <a:off x="65" y="52"/>
            <a:ext cx="67" cy="15"/>
          </a:xfrm>
          <a:prstGeom prst="rect">
            <a:avLst/>
          </a:prstGeom>
          <a:solidFill>
            <a:srgbClr val="CCFFCC"/>
          </a:solidFill>
          <a:ln w="9525">
            <a:noFill/>
            <a:miter lim="800000"/>
            <a:headEnd/>
            <a:tailEnd/>
          </a:ln>
        </xdr:spPr>
        <xdr:txBody>
          <a:bodyPr vertOverflow="clip" wrap="square" lIns="27432" tIns="22860" rIns="0" bIns="0" anchor="t" upright="1"/>
          <a:lstStyle/>
          <a:p>
            <a:pPr algn="l" rtl="0">
              <a:defRPr sz="1000"/>
            </a:pPr>
            <a:r>
              <a:rPr lang="sv-SE" sz="1000" b="1" i="0" u="none" strike="noStrike" baseline="0">
                <a:solidFill>
                  <a:srgbClr val="000000"/>
                </a:solidFill>
                <a:latin typeface="Arial"/>
                <a:cs typeface="Arial"/>
              </a:rPr>
              <a:t>TO TITLE</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85725</xdr:colOff>
      <xdr:row>0</xdr:row>
      <xdr:rowOff>104775</xdr:rowOff>
    </xdr:from>
    <xdr:to>
      <xdr:col>1</xdr:col>
      <xdr:colOff>857250</xdr:colOff>
      <xdr:row>0</xdr:row>
      <xdr:rowOff>447675</xdr:rowOff>
    </xdr:to>
    <xdr:grpSp>
      <xdr:nvGrpSpPr>
        <xdr:cNvPr id="11265" name="Group 2">
          <a:hlinkClick xmlns:r="http://schemas.openxmlformats.org/officeDocument/2006/relationships" r:id="rId1"/>
        </xdr:cNvPr>
        <xdr:cNvGrpSpPr>
          <a:grpSpLocks/>
        </xdr:cNvGrpSpPr>
      </xdr:nvGrpSpPr>
      <xdr:grpSpPr bwMode="auto">
        <a:xfrm>
          <a:off x="85725" y="104775"/>
          <a:ext cx="1247775" cy="342900"/>
          <a:chOff x="30" y="45"/>
          <a:chExt cx="119" cy="30"/>
        </a:xfrm>
      </xdr:grpSpPr>
      <xdr:sp macro="" textlink="">
        <xdr:nvSpPr>
          <xdr:cNvPr id="11266" name="AutoShape 3"/>
          <xdr:cNvSpPr>
            <a:spLocks noChangeArrowheads="1"/>
          </xdr:cNvSpPr>
        </xdr:nvSpPr>
        <xdr:spPr bwMode="auto">
          <a:xfrm flipH="1">
            <a:off x="30" y="45"/>
            <a:ext cx="119" cy="30"/>
          </a:xfrm>
          <a:prstGeom prst="homePlate">
            <a:avLst>
              <a:gd name="adj" fmla="val 99167"/>
            </a:avLst>
          </a:prstGeom>
          <a:solidFill>
            <a:srgbClr val="CCFFCC"/>
          </a:solidFill>
          <a:ln w="9525">
            <a:solidFill>
              <a:srgbClr val="000000"/>
            </a:solidFill>
            <a:miter lim="800000"/>
            <a:headEnd/>
            <a:tailEnd/>
          </a:ln>
        </xdr:spPr>
      </xdr:sp>
      <xdr:sp macro="" textlink="">
        <xdr:nvSpPr>
          <xdr:cNvPr id="12292" name="Text Box 4"/>
          <xdr:cNvSpPr txBox="1">
            <a:spLocks noChangeArrowheads="1"/>
          </xdr:cNvSpPr>
        </xdr:nvSpPr>
        <xdr:spPr bwMode="auto">
          <a:xfrm>
            <a:off x="65" y="52"/>
            <a:ext cx="64" cy="15"/>
          </a:xfrm>
          <a:prstGeom prst="rect">
            <a:avLst/>
          </a:prstGeom>
          <a:solidFill>
            <a:srgbClr val="CCFFCC"/>
          </a:solidFill>
          <a:ln w="9525">
            <a:noFill/>
            <a:miter lim="800000"/>
            <a:headEnd/>
            <a:tailEnd/>
          </a:ln>
        </xdr:spPr>
        <xdr:txBody>
          <a:bodyPr vertOverflow="clip" wrap="square" lIns="27432" tIns="22860" rIns="0" bIns="0" anchor="t" upright="1"/>
          <a:lstStyle/>
          <a:p>
            <a:pPr algn="l" rtl="0">
              <a:defRPr sz="1000"/>
            </a:pPr>
            <a:r>
              <a:rPr lang="sv-SE" sz="1000" b="1" i="0" u="none" strike="noStrike" baseline="0">
                <a:solidFill>
                  <a:srgbClr val="000000"/>
                </a:solidFill>
                <a:latin typeface="Arial"/>
                <a:cs typeface="Arial"/>
              </a:rPr>
              <a:t>TO INDEX</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9525</xdr:colOff>
      <xdr:row>0</xdr:row>
      <xdr:rowOff>57150</xdr:rowOff>
    </xdr:from>
    <xdr:to>
      <xdr:col>1</xdr:col>
      <xdr:colOff>1028700</xdr:colOff>
      <xdr:row>0</xdr:row>
      <xdr:rowOff>342900</xdr:rowOff>
    </xdr:to>
    <xdr:grpSp>
      <xdr:nvGrpSpPr>
        <xdr:cNvPr id="3073" name="Group 1">
          <a:hlinkClick xmlns:r="http://schemas.openxmlformats.org/officeDocument/2006/relationships" r:id="rId1"/>
        </xdr:cNvPr>
        <xdr:cNvGrpSpPr>
          <a:grpSpLocks/>
        </xdr:cNvGrpSpPr>
      </xdr:nvGrpSpPr>
      <xdr:grpSpPr bwMode="auto">
        <a:xfrm>
          <a:off x="9525" y="57150"/>
          <a:ext cx="1457325" cy="285750"/>
          <a:chOff x="30" y="45"/>
          <a:chExt cx="119" cy="30"/>
        </a:xfrm>
      </xdr:grpSpPr>
      <xdr:sp macro="" textlink="">
        <xdr:nvSpPr>
          <xdr:cNvPr id="3077" name="AutoShape 2"/>
          <xdr:cNvSpPr>
            <a:spLocks noChangeArrowheads="1"/>
          </xdr:cNvSpPr>
        </xdr:nvSpPr>
        <xdr:spPr bwMode="auto">
          <a:xfrm flipH="1">
            <a:off x="30" y="45"/>
            <a:ext cx="119" cy="30"/>
          </a:xfrm>
          <a:prstGeom prst="homePlate">
            <a:avLst>
              <a:gd name="adj" fmla="val 99167"/>
            </a:avLst>
          </a:prstGeom>
          <a:solidFill>
            <a:srgbClr val="CCFFCC"/>
          </a:solidFill>
          <a:ln w="9525">
            <a:solidFill>
              <a:srgbClr val="000000"/>
            </a:solidFill>
            <a:miter lim="800000"/>
            <a:headEnd/>
            <a:tailEnd/>
          </a:ln>
        </xdr:spPr>
      </xdr:sp>
      <xdr:sp macro="" textlink="">
        <xdr:nvSpPr>
          <xdr:cNvPr id="10243" name="Text Box 3"/>
          <xdr:cNvSpPr txBox="1">
            <a:spLocks noChangeArrowheads="1"/>
          </xdr:cNvSpPr>
        </xdr:nvSpPr>
        <xdr:spPr bwMode="auto">
          <a:xfrm>
            <a:off x="65" y="52"/>
            <a:ext cx="67" cy="15"/>
          </a:xfrm>
          <a:prstGeom prst="rect">
            <a:avLst/>
          </a:prstGeom>
          <a:solidFill>
            <a:srgbClr val="CCFFCC"/>
          </a:solidFill>
          <a:ln w="9525">
            <a:noFill/>
            <a:miter lim="800000"/>
            <a:headEnd/>
            <a:tailEnd/>
          </a:ln>
        </xdr:spPr>
        <xdr:txBody>
          <a:bodyPr vertOverflow="clip" wrap="square" lIns="27432" tIns="22860" rIns="0" bIns="0" anchor="t" upright="1"/>
          <a:lstStyle/>
          <a:p>
            <a:pPr algn="l" rtl="0">
              <a:defRPr sz="1000"/>
            </a:pPr>
            <a:r>
              <a:rPr lang="sv-SE" sz="1000" b="1" i="0" u="none" strike="noStrike" baseline="0">
                <a:solidFill>
                  <a:srgbClr val="000000"/>
                </a:solidFill>
                <a:latin typeface="Arial"/>
                <a:cs typeface="Arial"/>
              </a:rPr>
              <a:t>TO INDEX</a:t>
            </a:r>
          </a:p>
        </xdr:txBody>
      </xdr:sp>
    </xdr:grpSp>
    <xdr:clientData/>
  </xdr:twoCellAnchor>
  <xdr:twoCellAnchor>
    <xdr:from>
      <xdr:col>4</xdr:col>
      <xdr:colOff>3114675</xdr:colOff>
      <xdr:row>0</xdr:row>
      <xdr:rowOff>38100</xdr:rowOff>
    </xdr:from>
    <xdr:to>
      <xdr:col>4</xdr:col>
      <xdr:colOff>3676650</xdr:colOff>
      <xdr:row>0</xdr:row>
      <xdr:rowOff>476250</xdr:rowOff>
    </xdr:to>
    <xdr:grpSp>
      <xdr:nvGrpSpPr>
        <xdr:cNvPr id="3074" name="Group 13">
          <a:hlinkClick xmlns:r="http://schemas.openxmlformats.org/officeDocument/2006/relationships" r:id="rId2"/>
        </xdr:cNvPr>
        <xdr:cNvGrpSpPr>
          <a:grpSpLocks/>
        </xdr:cNvGrpSpPr>
      </xdr:nvGrpSpPr>
      <xdr:grpSpPr bwMode="auto">
        <a:xfrm>
          <a:off x="8410575" y="38100"/>
          <a:ext cx="561975" cy="381000"/>
          <a:chOff x="7845033" y="490535"/>
          <a:chExt cx="1055871" cy="438147"/>
        </a:xfrm>
      </xdr:grpSpPr>
      <xdr:sp macro="" textlink="">
        <xdr:nvSpPr>
          <xdr:cNvPr id="3075" name="AutoShape 5"/>
          <xdr:cNvSpPr>
            <a:spLocks noChangeArrowheads="1"/>
          </xdr:cNvSpPr>
        </xdr:nvSpPr>
        <xdr:spPr bwMode="auto">
          <a:xfrm rot="-5400000">
            <a:off x="8153895" y="181673"/>
            <a:ext cx="438147" cy="1055871"/>
          </a:xfrm>
          <a:prstGeom prst="homePlate">
            <a:avLst>
              <a:gd name="adj" fmla="val 25000"/>
            </a:avLst>
          </a:prstGeom>
          <a:solidFill>
            <a:srgbClr val="FFFFCC"/>
          </a:solidFill>
          <a:ln w="9525">
            <a:solidFill>
              <a:srgbClr val="000000"/>
            </a:solidFill>
            <a:miter lim="800000"/>
            <a:headEnd/>
            <a:tailEnd/>
          </a:ln>
        </xdr:spPr>
      </xdr:sp>
      <xdr:sp macro="" textlink="">
        <xdr:nvSpPr>
          <xdr:cNvPr id="16" name="Text Box 6">
            <a:hlinkClick xmlns:r="http://schemas.openxmlformats.org/officeDocument/2006/relationships" r:id="rId3"/>
          </xdr:cNvPr>
          <xdr:cNvSpPr txBox="1">
            <a:spLocks noChangeArrowheads="1"/>
          </xdr:cNvSpPr>
        </xdr:nvSpPr>
        <xdr:spPr bwMode="auto">
          <a:xfrm>
            <a:off x="7862929" y="611025"/>
            <a:ext cx="1020079" cy="186212"/>
          </a:xfrm>
          <a:prstGeom prst="rect">
            <a:avLst/>
          </a:prstGeom>
          <a:solidFill>
            <a:srgbClr val="FFFFCC"/>
          </a:solidFill>
          <a:ln w="9525">
            <a:noFill/>
            <a:miter lim="800000"/>
            <a:headEnd/>
            <a:tailEnd/>
          </a:ln>
        </xdr:spPr>
        <xdr:txBody>
          <a:bodyPr vertOverflow="clip" wrap="square" lIns="27432" tIns="22860" rIns="27432" bIns="0" anchor="t" upright="1"/>
          <a:lstStyle/>
          <a:p>
            <a:pPr algn="ctr" rtl="0">
              <a:defRPr sz="1000"/>
            </a:pPr>
            <a:r>
              <a:rPr lang="sv-SE" sz="1000" b="1" i="0" u="none" strike="noStrike" baseline="0">
                <a:solidFill>
                  <a:srgbClr val="000000"/>
                </a:solidFill>
                <a:latin typeface="Arial"/>
                <a:cs typeface="Arial"/>
              </a:rPr>
              <a:t>TO TOP</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4</xdr:row>
      <xdr:rowOff>76201</xdr:rowOff>
    </xdr:from>
    <xdr:to>
      <xdr:col>13</xdr:col>
      <xdr:colOff>504825</xdr:colOff>
      <xdr:row>13</xdr:row>
      <xdr:rowOff>104775</xdr:rowOff>
    </xdr:to>
    <xdr:sp macro="" textlink="">
      <xdr:nvSpPr>
        <xdr:cNvPr id="4097" name="Text Box 1"/>
        <xdr:cNvSpPr txBox="1">
          <a:spLocks noChangeArrowheads="1"/>
        </xdr:cNvSpPr>
      </xdr:nvSpPr>
      <xdr:spPr bwMode="auto">
        <a:xfrm>
          <a:off x="0" y="1209676"/>
          <a:ext cx="8429625" cy="1485899"/>
        </a:xfrm>
        <a:prstGeom prst="rect">
          <a:avLst/>
        </a:prstGeom>
        <a:solidFill>
          <a:srgbClr val="CCFFFF"/>
        </a:solidFill>
        <a:ln w="9525">
          <a:solidFill>
            <a:srgbClr val="000000"/>
          </a:solidFill>
          <a:miter lim="800000"/>
          <a:headEnd/>
          <a:tailEnd/>
        </a:ln>
      </xdr:spPr>
      <xdr:txBody>
        <a:bodyPr vertOverflow="clip" wrap="square" lIns="54864" tIns="45720" rIns="54864" bIns="0" anchor="t" upright="1"/>
        <a:lstStyle/>
        <a:p>
          <a:pPr algn="ctr" rtl="0">
            <a:defRPr sz="1000"/>
          </a:pPr>
          <a:r>
            <a:rPr lang="sv-SE" sz="1800" b="0" i="0" u="none" strike="noStrike" baseline="0">
              <a:solidFill>
                <a:srgbClr val="000000"/>
              </a:solidFill>
              <a:latin typeface="Arial"/>
              <a:cs typeface="Arial"/>
            </a:rPr>
            <a:t>Alfa Laval does not report economic factors in this report according to the GRI.</a:t>
          </a:r>
        </a:p>
        <a:p>
          <a:pPr algn="ctr" rtl="0">
            <a:defRPr sz="1000"/>
          </a:pPr>
          <a:endParaRPr lang="sv-SE" sz="1800" b="0" i="0" u="none" strike="noStrike" baseline="0">
            <a:solidFill>
              <a:srgbClr val="000000"/>
            </a:solidFill>
            <a:latin typeface="Arial"/>
            <a:cs typeface="Arial"/>
          </a:endParaRPr>
        </a:p>
        <a:p>
          <a:pPr algn="ctr" rtl="0">
            <a:defRPr sz="1000"/>
          </a:pPr>
          <a:r>
            <a:rPr lang="sv-SE" sz="1800" b="0" i="0" u="none" strike="noStrike" baseline="0">
              <a:solidFill>
                <a:srgbClr val="000000"/>
              </a:solidFill>
              <a:latin typeface="Arial"/>
              <a:cs typeface="Arial"/>
            </a:rPr>
            <a:t>Please  refer to the current annual report.</a:t>
          </a:r>
        </a:p>
      </xdr:txBody>
    </xdr:sp>
    <xdr:clientData/>
  </xdr:twoCellAnchor>
  <xdr:twoCellAnchor>
    <xdr:from>
      <xdr:col>0</xdr:col>
      <xdr:colOff>0</xdr:colOff>
      <xdr:row>0</xdr:row>
      <xdr:rowOff>152400</xdr:rowOff>
    </xdr:from>
    <xdr:to>
      <xdr:col>1</xdr:col>
      <xdr:colOff>581025</xdr:colOff>
      <xdr:row>0</xdr:row>
      <xdr:rowOff>514350</xdr:rowOff>
    </xdr:to>
    <xdr:grpSp>
      <xdr:nvGrpSpPr>
        <xdr:cNvPr id="12290" name="Group 2">
          <a:hlinkClick xmlns:r="http://schemas.openxmlformats.org/officeDocument/2006/relationships" r:id="rId1"/>
        </xdr:cNvPr>
        <xdr:cNvGrpSpPr>
          <a:grpSpLocks/>
        </xdr:cNvGrpSpPr>
      </xdr:nvGrpSpPr>
      <xdr:grpSpPr bwMode="auto">
        <a:xfrm>
          <a:off x="0" y="152400"/>
          <a:ext cx="1190625" cy="361950"/>
          <a:chOff x="30" y="45"/>
          <a:chExt cx="119" cy="30"/>
        </a:xfrm>
      </xdr:grpSpPr>
      <xdr:sp macro="" textlink="">
        <xdr:nvSpPr>
          <xdr:cNvPr id="12291" name="AutoShape 3"/>
          <xdr:cNvSpPr>
            <a:spLocks noChangeArrowheads="1"/>
          </xdr:cNvSpPr>
        </xdr:nvSpPr>
        <xdr:spPr bwMode="auto">
          <a:xfrm flipH="1">
            <a:off x="30" y="45"/>
            <a:ext cx="119" cy="30"/>
          </a:xfrm>
          <a:prstGeom prst="homePlate">
            <a:avLst>
              <a:gd name="adj" fmla="val 99167"/>
            </a:avLst>
          </a:prstGeom>
          <a:solidFill>
            <a:srgbClr val="CCFFCC"/>
          </a:solidFill>
          <a:ln w="9525">
            <a:solidFill>
              <a:srgbClr val="000000"/>
            </a:solidFill>
            <a:miter lim="800000"/>
            <a:headEnd/>
            <a:tailEnd/>
          </a:ln>
        </xdr:spPr>
      </xdr:sp>
      <xdr:sp macro="" textlink="">
        <xdr:nvSpPr>
          <xdr:cNvPr id="4100" name="Text Box 4"/>
          <xdr:cNvSpPr txBox="1">
            <a:spLocks noChangeArrowheads="1"/>
          </xdr:cNvSpPr>
        </xdr:nvSpPr>
        <xdr:spPr bwMode="auto">
          <a:xfrm>
            <a:off x="65" y="52"/>
            <a:ext cx="67" cy="15"/>
          </a:xfrm>
          <a:prstGeom prst="rect">
            <a:avLst/>
          </a:prstGeom>
          <a:solidFill>
            <a:srgbClr val="CCFFCC"/>
          </a:solidFill>
          <a:ln w="9525">
            <a:noFill/>
            <a:miter lim="800000"/>
            <a:headEnd/>
            <a:tailEnd/>
          </a:ln>
        </xdr:spPr>
        <xdr:txBody>
          <a:bodyPr vertOverflow="clip" wrap="square" lIns="27432" tIns="22860" rIns="0" bIns="0" anchor="t" upright="1"/>
          <a:lstStyle/>
          <a:p>
            <a:pPr algn="l" rtl="0">
              <a:defRPr sz="1000"/>
            </a:pPr>
            <a:r>
              <a:rPr lang="sv-SE" sz="1000" b="1" i="0" u="none" strike="noStrike" baseline="0">
                <a:solidFill>
                  <a:srgbClr val="000000"/>
                </a:solidFill>
                <a:latin typeface="Arial"/>
                <a:cs typeface="Arial"/>
              </a:rPr>
              <a:t>TO INDEX</a:t>
            </a:r>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990600</xdr:colOff>
      <xdr:row>1</xdr:row>
      <xdr:rowOff>0</xdr:rowOff>
    </xdr:to>
    <xdr:grpSp>
      <xdr:nvGrpSpPr>
        <xdr:cNvPr id="4097" name="Group 21">
          <a:hlinkClick xmlns:r="http://schemas.openxmlformats.org/officeDocument/2006/relationships" r:id="rId1"/>
        </xdr:cNvPr>
        <xdr:cNvGrpSpPr>
          <a:grpSpLocks/>
        </xdr:cNvGrpSpPr>
      </xdr:nvGrpSpPr>
      <xdr:grpSpPr bwMode="auto">
        <a:xfrm>
          <a:off x="0" y="0"/>
          <a:ext cx="1381125" cy="419100"/>
          <a:chOff x="0" y="0"/>
          <a:chExt cx="914400" cy="476250"/>
        </a:xfrm>
      </xdr:grpSpPr>
      <xdr:sp macro="" textlink="">
        <xdr:nvSpPr>
          <xdr:cNvPr id="4101" name="AutoShape 1">
            <a:hlinkClick xmlns:r="http://schemas.openxmlformats.org/officeDocument/2006/relationships" r:id="rId2"/>
          </xdr:cNvPr>
          <xdr:cNvSpPr>
            <a:spLocks noChangeArrowheads="1"/>
          </xdr:cNvSpPr>
        </xdr:nvSpPr>
        <xdr:spPr bwMode="auto">
          <a:xfrm flipH="1">
            <a:off x="0" y="0"/>
            <a:ext cx="914400" cy="476250"/>
          </a:xfrm>
          <a:prstGeom prst="homePlate">
            <a:avLst>
              <a:gd name="adj" fmla="val 99164"/>
            </a:avLst>
          </a:prstGeom>
          <a:solidFill>
            <a:srgbClr val="CCFFCC"/>
          </a:solidFill>
          <a:ln w="9525">
            <a:solidFill>
              <a:srgbClr val="000000"/>
            </a:solidFill>
            <a:miter lim="800000"/>
            <a:headEnd/>
            <a:tailEnd/>
          </a:ln>
        </xdr:spPr>
      </xdr:sp>
      <xdr:sp macro="" textlink="">
        <xdr:nvSpPr>
          <xdr:cNvPr id="4" name="Text Box 2"/>
          <xdr:cNvSpPr txBox="1">
            <a:spLocks noChangeArrowheads="1"/>
          </xdr:cNvSpPr>
        </xdr:nvSpPr>
        <xdr:spPr bwMode="auto">
          <a:xfrm>
            <a:off x="214411" y="151534"/>
            <a:ext cx="649539" cy="248949"/>
          </a:xfrm>
          <a:prstGeom prst="rect">
            <a:avLst/>
          </a:prstGeom>
          <a:solidFill>
            <a:srgbClr val="CCFFCC"/>
          </a:solidFill>
          <a:ln w="9525">
            <a:noFill/>
            <a:miter lim="800000"/>
            <a:headEnd/>
            <a:tailEnd/>
          </a:ln>
        </xdr:spPr>
        <xdr:txBody>
          <a:bodyPr vertOverflow="clip" wrap="square" lIns="27432" tIns="22860" rIns="0" bIns="0" anchor="ctr" upright="1"/>
          <a:lstStyle/>
          <a:p>
            <a:pPr algn="ctr" rtl="0">
              <a:defRPr sz="1000"/>
            </a:pPr>
            <a:r>
              <a:rPr lang="sv-SE" sz="1000" b="1" i="0" u="none" strike="noStrike" baseline="0">
                <a:solidFill>
                  <a:srgbClr val="000000"/>
                </a:solidFill>
                <a:latin typeface="Arial"/>
                <a:cs typeface="Arial"/>
              </a:rPr>
              <a:t>TO INDEX</a:t>
            </a:r>
          </a:p>
        </xdr:txBody>
      </xdr:sp>
    </xdr:grpSp>
    <xdr:clientData/>
  </xdr:twoCellAnchor>
  <xdr:twoCellAnchor>
    <xdr:from>
      <xdr:col>9</xdr:col>
      <xdr:colOff>2324100</xdr:colOff>
      <xdr:row>0</xdr:row>
      <xdr:rowOff>152400</xdr:rowOff>
    </xdr:from>
    <xdr:to>
      <xdr:col>10</xdr:col>
      <xdr:colOff>0</xdr:colOff>
      <xdr:row>1</xdr:row>
      <xdr:rowOff>0</xdr:rowOff>
    </xdr:to>
    <xdr:grpSp>
      <xdr:nvGrpSpPr>
        <xdr:cNvPr id="4098" name="Group 16"/>
        <xdr:cNvGrpSpPr>
          <a:grpSpLocks/>
        </xdr:cNvGrpSpPr>
      </xdr:nvGrpSpPr>
      <xdr:grpSpPr bwMode="auto">
        <a:xfrm>
          <a:off x="9239250" y="152400"/>
          <a:ext cx="1905000" cy="266700"/>
          <a:chOff x="7477125" y="161925"/>
          <a:chExt cx="1628503" cy="323850"/>
        </a:xfrm>
      </xdr:grpSpPr>
      <xdr:sp macro="" textlink="">
        <xdr:nvSpPr>
          <xdr:cNvPr id="4099" name="AutoShape 11"/>
          <xdr:cNvSpPr>
            <a:spLocks noChangeArrowheads="1"/>
          </xdr:cNvSpPr>
        </xdr:nvSpPr>
        <xdr:spPr bwMode="auto">
          <a:xfrm rot="-5400000">
            <a:off x="8129452" y="-490402"/>
            <a:ext cx="323850" cy="1628503"/>
          </a:xfrm>
          <a:prstGeom prst="homePlate">
            <a:avLst>
              <a:gd name="adj" fmla="val 25000"/>
            </a:avLst>
          </a:prstGeom>
          <a:solidFill>
            <a:srgbClr val="FFFFCC"/>
          </a:solidFill>
          <a:ln w="9525">
            <a:solidFill>
              <a:srgbClr val="000000"/>
            </a:solidFill>
            <a:miter lim="800000"/>
            <a:headEnd/>
            <a:tailEnd/>
          </a:ln>
        </xdr:spPr>
      </xdr:sp>
      <xdr:sp macro="" textlink="">
        <xdr:nvSpPr>
          <xdr:cNvPr id="13" name="Text Box 12">
            <a:hlinkClick xmlns:r="http://schemas.openxmlformats.org/officeDocument/2006/relationships" r:id="rId3"/>
          </xdr:cNvPr>
          <xdr:cNvSpPr txBox="1">
            <a:spLocks noChangeArrowheads="1"/>
          </xdr:cNvSpPr>
        </xdr:nvSpPr>
        <xdr:spPr bwMode="auto">
          <a:xfrm>
            <a:off x="7517838" y="266020"/>
            <a:ext cx="1506365" cy="219755"/>
          </a:xfrm>
          <a:prstGeom prst="rect">
            <a:avLst/>
          </a:prstGeom>
          <a:solidFill>
            <a:srgbClr val="FFFFCC"/>
          </a:solidFill>
          <a:ln w="9525">
            <a:noFill/>
            <a:miter lim="800000"/>
            <a:headEnd/>
            <a:tailEnd/>
          </a:ln>
        </xdr:spPr>
        <xdr:txBody>
          <a:bodyPr vertOverflow="clip" wrap="square" lIns="27432" tIns="22860" rIns="27432" bIns="0" anchor="t" upright="1"/>
          <a:lstStyle/>
          <a:p>
            <a:pPr algn="ctr" rtl="0">
              <a:defRPr sz="1000"/>
            </a:pPr>
            <a:r>
              <a:rPr lang="sv-SE" sz="1000" b="1" i="0" u="none" strike="noStrike" baseline="0">
                <a:solidFill>
                  <a:srgbClr val="000000"/>
                </a:solidFill>
                <a:latin typeface="Arial"/>
                <a:cs typeface="Arial"/>
              </a:rPr>
              <a:t>TO TOP</a:t>
            </a:r>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2447925</xdr:colOff>
      <xdr:row>0</xdr:row>
      <xdr:rowOff>9525</xdr:rowOff>
    </xdr:from>
    <xdr:to>
      <xdr:col>10</xdr:col>
      <xdr:colOff>9525</xdr:colOff>
      <xdr:row>0</xdr:row>
      <xdr:rowOff>447675</xdr:rowOff>
    </xdr:to>
    <xdr:grpSp>
      <xdr:nvGrpSpPr>
        <xdr:cNvPr id="5121" name="Group 13"/>
        <xdr:cNvGrpSpPr>
          <a:grpSpLocks/>
        </xdr:cNvGrpSpPr>
      </xdr:nvGrpSpPr>
      <xdr:grpSpPr bwMode="auto">
        <a:xfrm>
          <a:off x="8410575" y="9525"/>
          <a:ext cx="2543175" cy="438150"/>
          <a:chOff x="7845033" y="490535"/>
          <a:chExt cx="1055871" cy="438147"/>
        </a:xfrm>
      </xdr:grpSpPr>
      <xdr:sp macro="" textlink="">
        <xdr:nvSpPr>
          <xdr:cNvPr id="5125" name="AutoShape 5"/>
          <xdr:cNvSpPr>
            <a:spLocks noChangeArrowheads="1"/>
          </xdr:cNvSpPr>
        </xdr:nvSpPr>
        <xdr:spPr bwMode="auto">
          <a:xfrm rot="-5400000">
            <a:off x="8153895" y="181673"/>
            <a:ext cx="438147" cy="1055871"/>
          </a:xfrm>
          <a:prstGeom prst="homePlate">
            <a:avLst>
              <a:gd name="adj" fmla="val 25000"/>
            </a:avLst>
          </a:prstGeom>
          <a:solidFill>
            <a:srgbClr val="FFFFCC"/>
          </a:solidFill>
          <a:ln w="9525">
            <a:solidFill>
              <a:srgbClr val="000000"/>
            </a:solidFill>
            <a:miter lim="800000"/>
            <a:headEnd/>
            <a:tailEnd/>
          </a:ln>
        </xdr:spPr>
      </xdr:sp>
      <xdr:sp macro="" textlink="">
        <xdr:nvSpPr>
          <xdr:cNvPr id="7" name="Text Box 6">
            <a:hlinkClick xmlns:r="http://schemas.openxmlformats.org/officeDocument/2006/relationships" r:id="rId1"/>
          </xdr:cNvPr>
          <xdr:cNvSpPr txBox="1">
            <a:spLocks noChangeArrowheads="1"/>
          </xdr:cNvSpPr>
        </xdr:nvSpPr>
        <xdr:spPr bwMode="auto">
          <a:xfrm>
            <a:off x="7868760" y="614359"/>
            <a:ext cx="1008416" cy="180974"/>
          </a:xfrm>
          <a:prstGeom prst="rect">
            <a:avLst/>
          </a:prstGeom>
          <a:solidFill>
            <a:srgbClr val="FFFFCC"/>
          </a:solidFill>
          <a:ln w="9525">
            <a:noFill/>
            <a:miter lim="800000"/>
            <a:headEnd/>
            <a:tailEnd/>
          </a:ln>
        </xdr:spPr>
        <xdr:txBody>
          <a:bodyPr vertOverflow="clip" wrap="square" lIns="27432" tIns="22860" rIns="27432" bIns="0" anchor="t" upright="1"/>
          <a:lstStyle/>
          <a:p>
            <a:pPr algn="ctr" rtl="0">
              <a:defRPr sz="1000"/>
            </a:pPr>
            <a:r>
              <a:rPr lang="sv-SE" sz="1000" b="1" i="0" u="none" strike="noStrike" baseline="0">
                <a:solidFill>
                  <a:srgbClr val="000000"/>
                </a:solidFill>
                <a:latin typeface="Arial"/>
                <a:cs typeface="Arial"/>
              </a:rPr>
              <a:t>TO TOP</a:t>
            </a:r>
          </a:p>
        </xdr:txBody>
      </xdr:sp>
    </xdr:grpSp>
    <xdr:clientData/>
  </xdr:twoCellAnchor>
  <xdr:twoCellAnchor>
    <xdr:from>
      <xdr:col>0</xdr:col>
      <xdr:colOff>0</xdr:colOff>
      <xdr:row>0</xdr:row>
      <xdr:rowOff>9525</xdr:rowOff>
    </xdr:from>
    <xdr:to>
      <xdr:col>1</xdr:col>
      <xdr:colOff>714375</xdr:colOff>
      <xdr:row>1</xdr:row>
      <xdr:rowOff>9525</xdr:rowOff>
    </xdr:to>
    <xdr:grpSp>
      <xdr:nvGrpSpPr>
        <xdr:cNvPr id="5122" name="Group 3">
          <a:hlinkClick xmlns:r="http://schemas.openxmlformats.org/officeDocument/2006/relationships" r:id="rId2"/>
        </xdr:cNvPr>
        <xdr:cNvGrpSpPr>
          <a:grpSpLocks/>
        </xdr:cNvGrpSpPr>
      </xdr:nvGrpSpPr>
      <xdr:grpSpPr bwMode="auto">
        <a:xfrm>
          <a:off x="0" y="9525"/>
          <a:ext cx="1143000" cy="476250"/>
          <a:chOff x="30" y="38"/>
          <a:chExt cx="102" cy="42"/>
        </a:xfrm>
      </xdr:grpSpPr>
      <xdr:sp macro="" textlink="">
        <xdr:nvSpPr>
          <xdr:cNvPr id="5123" name="AutoShape 1"/>
          <xdr:cNvSpPr>
            <a:spLocks noChangeArrowheads="1"/>
          </xdr:cNvSpPr>
        </xdr:nvSpPr>
        <xdr:spPr bwMode="auto">
          <a:xfrm flipH="1">
            <a:off x="30" y="38"/>
            <a:ext cx="101" cy="42"/>
          </a:xfrm>
          <a:prstGeom prst="homePlate">
            <a:avLst>
              <a:gd name="adj" fmla="val 99163"/>
            </a:avLst>
          </a:prstGeom>
          <a:solidFill>
            <a:srgbClr val="CCFFCC"/>
          </a:solidFill>
          <a:ln w="9525">
            <a:solidFill>
              <a:srgbClr val="000000"/>
            </a:solidFill>
            <a:miter lim="800000"/>
            <a:headEnd/>
            <a:tailEnd/>
          </a:ln>
        </xdr:spPr>
      </xdr:sp>
      <xdr:sp macro="" textlink="">
        <xdr:nvSpPr>
          <xdr:cNvPr id="17" name="Text Box 2"/>
          <xdr:cNvSpPr txBox="1">
            <a:spLocks noChangeArrowheads="1"/>
          </xdr:cNvSpPr>
        </xdr:nvSpPr>
        <xdr:spPr bwMode="auto">
          <a:xfrm>
            <a:off x="65" y="48"/>
            <a:ext cx="67" cy="21"/>
          </a:xfrm>
          <a:prstGeom prst="rect">
            <a:avLst/>
          </a:prstGeom>
          <a:solidFill>
            <a:srgbClr val="CCFFCC"/>
          </a:solidFill>
          <a:ln w="9525">
            <a:noFill/>
            <a:miter lim="800000"/>
            <a:headEnd/>
            <a:tailEnd/>
          </a:ln>
        </xdr:spPr>
        <xdr:txBody>
          <a:bodyPr vertOverflow="clip" wrap="square" lIns="27432" tIns="22860" rIns="0" bIns="0" anchor="t" upright="1"/>
          <a:lstStyle/>
          <a:p>
            <a:pPr algn="l" rtl="0">
              <a:defRPr sz="1000"/>
            </a:pPr>
            <a:r>
              <a:rPr lang="sv-SE" sz="1000" b="1" i="0" u="none" strike="noStrike" baseline="0">
                <a:solidFill>
                  <a:srgbClr val="000000"/>
                </a:solidFill>
                <a:latin typeface="Arial"/>
                <a:cs typeface="Arial"/>
              </a:rPr>
              <a:t>TO INDEX</a:t>
            </a:r>
          </a:p>
        </xdr:txBody>
      </xdr:sp>
    </xdr:grp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9525</xdr:colOff>
      <xdr:row>0</xdr:row>
      <xdr:rowOff>0</xdr:rowOff>
    </xdr:from>
    <xdr:to>
      <xdr:col>1</xdr:col>
      <xdr:colOff>485775</xdr:colOff>
      <xdr:row>1</xdr:row>
      <xdr:rowOff>0</xdr:rowOff>
    </xdr:to>
    <xdr:grpSp>
      <xdr:nvGrpSpPr>
        <xdr:cNvPr id="6145" name="Group 3">
          <a:hlinkClick xmlns:r="http://schemas.openxmlformats.org/officeDocument/2006/relationships" r:id="rId1"/>
        </xdr:cNvPr>
        <xdr:cNvGrpSpPr>
          <a:grpSpLocks/>
        </xdr:cNvGrpSpPr>
      </xdr:nvGrpSpPr>
      <xdr:grpSpPr bwMode="auto">
        <a:xfrm>
          <a:off x="9525" y="0"/>
          <a:ext cx="819150" cy="476250"/>
          <a:chOff x="30" y="38"/>
          <a:chExt cx="119" cy="42"/>
        </a:xfrm>
      </xdr:grpSpPr>
      <xdr:sp macro="" textlink="">
        <xdr:nvSpPr>
          <xdr:cNvPr id="6152" name="AutoShape 1"/>
          <xdr:cNvSpPr>
            <a:spLocks noChangeArrowheads="1"/>
          </xdr:cNvSpPr>
        </xdr:nvSpPr>
        <xdr:spPr bwMode="auto">
          <a:xfrm flipH="1">
            <a:off x="30" y="38"/>
            <a:ext cx="119" cy="42"/>
          </a:xfrm>
          <a:prstGeom prst="homePlate">
            <a:avLst>
              <a:gd name="adj" fmla="val 99167"/>
            </a:avLst>
          </a:prstGeom>
          <a:solidFill>
            <a:srgbClr val="CCFFCC"/>
          </a:solidFill>
          <a:ln w="9525">
            <a:solidFill>
              <a:srgbClr val="000000"/>
            </a:solidFill>
            <a:miter lim="800000"/>
            <a:headEnd/>
            <a:tailEnd/>
          </a:ln>
        </xdr:spPr>
      </xdr:sp>
      <xdr:sp macro="" textlink="">
        <xdr:nvSpPr>
          <xdr:cNvPr id="18" name="Text Box 2"/>
          <xdr:cNvSpPr txBox="1">
            <a:spLocks noChangeArrowheads="1"/>
          </xdr:cNvSpPr>
        </xdr:nvSpPr>
        <xdr:spPr bwMode="auto">
          <a:xfrm>
            <a:off x="65" y="48"/>
            <a:ext cx="66" cy="21"/>
          </a:xfrm>
          <a:prstGeom prst="rect">
            <a:avLst/>
          </a:prstGeom>
          <a:solidFill>
            <a:srgbClr val="CCFFCC"/>
          </a:solidFill>
          <a:ln w="9525">
            <a:noFill/>
            <a:miter lim="800000"/>
            <a:headEnd/>
            <a:tailEnd/>
          </a:ln>
        </xdr:spPr>
        <xdr:txBody>
          <a:bodyPr vertOverflow="clip" wrap="square" lIns="27432" tIns="22860" rIns="0" bIns="0" anchor="t" upright="1"/>
          <a:lstStyle/>
          <a:p>
            <a:pPr algn="l" rtl="0">
              <a:defRPr sz="1000"/>
            </a:pPr>
            <a:r>
              <a:rPr lang="sv-SE" sz="1000" b="1" i="0" u="none" strike="noStrike" baseline="0">
                <a:solidFill>
                  <a:srgbClr val="000000"/>
                </a:solidFill>
                <a:latin typeface="Arial"/>
                <a:cs typeface="Arial"/>
              </a:rPr>
              <a:t>TO INDEX</a:t>
            </a:r>
          </a:p>
        </xdr:txBody>
      </xdr:sp>
    </xdr:grpSp>
    <xdr:clientData/>
  </xdr:twoCellAnchor>
  <xdr:twoCellAnchor>
    <xdr:from>
      <xdr:col>0</xdr:col>
      <xdr:colOff>0</xdr:colOff>
      <xdr:row>0</xdr:row>
      <xdr:rowOff>9525</xdr:rowOff>
    </xdr:from>
    <xdr:to>
      <xdr:col>1</xdr:col>
      <xdr:colOff>828675</xdr:colOff>
      <xdr:row>0</xdr:row>
      <xdr:rowOff>466725</xdr:rowOff>
    </xdr:to>
    <xdr:grpSp>
      <xdr:nvGrpSpPr>
        <xdr:cNvPr id="6146" name="Group 3">
          <a:hlinkClick xmlns:r="http://schemas.openxmlformats.org/officeDocument/2006/relationships" r:id="rId2"/>
        </xdr:cNvPr>
        <xdr:cNvGrpSpPr>
          <a:grpSpLocks/>
        </xdr:cNvGrpSpPr>
      </xdr:nvGrpSpPr>
      <xdr:grpSpPr bwMode="auto">
        <a:xfrm>
          <a:off x="0" y="9525"/>
          <a:ext cx="1171575" cy="457200"/>
          <a:chOff x="30" y="38"/>
          <a:chExt cx="178" cy="42"/>
        </a:xfrm>
      </xdr:grpSpPr>
      <xdr:sp macro="" textlink="">
        <xdr:nvSpPr>
          <xdr:cNvPr id="6150" name="AutoShape 1"/>
          <xdr:cNvSpPr>
            <a:spLocks noChangeArrowheads="1"/>
          </xdr:cNvSpPr>
        </xdr:nvSpPr>
        <xdr:spPr bwMode="auto">
          <a:xfrm flipH="1">
            <a:off x="30" y="38"/>
            <a:ext cx="178" cy="42"/>
          </a:xfrm>
          <a:prstGeom prst="homePlate">
            <a:avLst>
              <a:gd name="adj" fmla="val 99164"/>
            </a:avLst>
          </a:prstGeom>
          <a:solidFill>
            <a:srgbClr val="CCFFCC"/>
          </a:solidFill>
          <a:ln w="9525">
            <a:solidFill>
              <a:srgbClr val="000000"/>
            </a:solidFill>
            <a:miter lim="800000"/>
            <a:headEnd/>
            <a:tailEnd/>
          </a:ln>
        </xdr:spPr>
      </xdr:sp>
      <xdr:sp macro="" textlink="">
        <xdr:nvSpPr>
          <xdr:cNvPr id="21" name="Text Box 2"/>
          <xdr:cNvSpPr txBox="1">
            <a:spLocks noChangeArrowheads="1"/>
          </xdr:cNvSpPr>
        </xdr:nvSpPr>
        <xdr:spPr bwMode="auto">
          <a:xfrm>
            <a:off x="65" y="50"/>
            <a:ext cx="113" cy="18"/>
          </a:xfrm>
          <a:prstGeom prst="rect">
            <a:avLst/>
          </a:prstGeom>
          <a:solidFill>
            <a:srgbClr val="CCFFCC"/>
          </a:solidFill>
          <a:ln w="9525">
            <a:noFill/>
            <a:miter lim="800000"/>
            <a:headEnd/>
            <a:tailEnd/>
          </a:ln>
        </xdr:spPr>
        <xdr:txBody>
          <a:bodyPr vertOverflow="clip" wrap="square" lIns="27432" tIns="22860" rIns="0" bIns="0" anchor="t" upright="1"/>
          <a:lstStyle/>
          <a:p>
            <a:pPr algn="l" rtl="0">
              <a:defRPr sz="1000"/>
            </a:pPr>
            <a:r>
              <a:rPr lang="sv-SE" sz="1000" b="1" i="0" u="none" strike="noStrike" baseline="0">
                <a:solidFill>
                  <a:srgbClr val="000000"/>
                </a:solidFill>
                <a:latin typeface="Arial"/>
                <a:cs typeface="Arial"/>
              </a:rPr>
              <a:t>TO INDEX</a:t>
            </a:r>
          </a:p>
        </xdr:txBody>
      </xdr:sp>
    </xdr:grpSp>
    <xdr:clientData/>
  </xdr:twoCellAnchor>
  <xdr:twoCellAnchor>
    <xdr:from>
      <xdr:col>9</xdr:col>
      <xdr:colOff>1981200</xdr:colOff>
      <xdr:row>0</xdr:row>
      <xdr:rowOff>9525</xdr:rowOff>
    </xdr:from>
    <xdr:to>
      <xdr:col>10</xdr:col>
      <xdr:colOff>57150</xdr:colOff>
      <xdr:row>0</xdr:row>
      <xdr:rowOff>466725</xdr:rowOff>
    </xdr:to>
    <xdr:grpSp>
      <xdr:nvGrpSpPr>
        <xdr:cNvPr id="6147" name="Group 12"/>
        <xdr:cNvGrpSpPr>
          <a:grpSpLocks/>
        </xdr:cNvGrpSpPr>
      </xdr:nvGrpSpPr>
      <xdr:grpSpPr bwMode="auto">
        <a:xfrm>
          <a:off x="8143875" y="9525"/>
          <a:ext cx="1152525" cy="457200"/>
          <a:chOff x="8143875" y="9525"/>
          <a:chExt cx="1152524" cy="457200"/>
        </a:xfrm>
      </xdr:grpSpPr>
      <xdr:sp macro="" textlink="">
        <xdr:nvSpPr>
          <xdr:cNvPr id="11" name="Pentagon 10"/>
          <xdr:cNvSpPr/>
        </xdr:nvSpPr>
        <xdr:spPr>
          <a:xfrm rot="16200000">
            <a:off x="8439150" y="-285750"/>
            <a:ext cx="457200" cy="1047749"/>
          </a:xfrm>
          <a:prstGeom prst="homePlate">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GB"/>
          </a:p>
        </xdr:txBody>
      </xdr:sp>
      <xdr:sp macro="" textlink="">
        <xdr:nvSpPr>
          <xdr:cNvPr id="12" name="TextBox 11">
            <a:hlinkClick xmlns:r="http://schemas.openxmlformats.org/officeDocument/2006/relationships" r:id="rId3"/>
          </xdr:cNvPr>
          <xdr:cNvSpPr txBox="1"/>
        </xdr:nvSpPr>
        <xdr:spPr>
          <a:xfrm>
            <a:off x="8353425" y="161925"/>
            <a:ext cx="942974" cy="304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sv-SE" sz="1200" b="1" baseline="0"/>
              <a:t>TO TOP</a:t>
            </a:r>
          </a:p>
        </xdr:txBody>
      </xdr:sp>
    </xdr:grp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114300</xdr:colOff>
      <xdr:row>0</xdr:row>
      <xdr:rowOff>76200</xdr:rowOff>
    </xdr:from>
    <xdr:to>
      <xdr:col>1</xdr:col>
      <xdr:colOff>819150</xdr:colOff>
      <xdr:row>0</xdr:row>
      <xdr:rowOff>428625</xdr:rowOff>
    </xdr:to>
    <xdr:grpSp>
      <xdr:nvGrpSpPr>
        <xdr:cNvPr id="8193" name="Group 3">
          <a:hlinkClick xmlns:r="http://schemas.openxmlformats.org/officeDocument/2006/relationships" r:id="rId1"/>
        </xdr:cNvPr>
        <xdr:cNvGrpSpPr>
          <a:grpSpLocks/>
        </xdr:cNvGrpSpPr>
      </xdr:nvGrpSpPr>
      <xdr:grpSpPr bwMode="auto">
        <a:xfrm>
          <a:off x="114300" y="76200"/>
          <a:ext cx="1143000" cy="352425"/>
          <a:chOff x="30" y="38"/>
          <a:chExt cx="102" cy="42"/>
        </a:xfrm>
      </xdr:grpSpPr>
      <xdr:sp macro="" textlink="">
        <xdr:nvSpPr>
          <xdr:cNvPr id="8197" name="AutoShape 1"/>
          <xdr:cNvSpPr>
            <a:spLocks noChangeArrowheads="1"/>
          </xdr:cNvSpPr>
        </xdr:nvSpPr>
        <xdr:spPr bwMode="auto">
          <a:xfrm flipH="1">
            <a:off x="30" y="38"/>
            <a:ext cx="101" cy="42"/>
          </a:xfrm>
          <a:prstGeom prst="homePlate">
            <a:avLst>
              <a:gd name="adj" fmla="val 99163"/>
            </a:avLst>
          </a:prstGeom>
          <a:solidFill>
            <a:srgbClr val="CCFFCC"/>
          </a:solidFill>
          <a:ln w="9525">
            <a:solidFill>
              <a:srgbClr val="000000"/>
            </a:solidFill>
            <a:miter lim="800000"/>
            <a:headEnd/>
            <a:tailEnd/>
          </a:ln>
        </xdr:spPr>
      </xdr:sp>
      <xdr:sp macro="" textlink="">
        <xdr:nvSpPr>
          <xdr:cNvPr id="14" name="Text Box 2"/>
          <xdr:cNvSpPr txBox="1">
            <a:spLocks noChangeArrowheads="1"/>
          </xdr:cNvSpPr>
        </xdr:nvSpPr>
        <xdr:spPr bwMode="auto">
          <a:xfrm>
            <a:off x="65" y="48"/>
            <a:ext cx="67" cy="20"/>
          </a:xfrm>
          <a:prstGeom prst="rect">
            <a:avLst/>
          </a:prstGeom>
          <a:solidFill>
            <a:srgbClr val="CCFFCC"/>
          </a:solidFill>
          <a:ln w="9525">
            <a:noFill/>
            <a:miter lim="800000"/>
            <a:headEnd/>
            <a:tailEnd/>
          </a:ln>
        </xdr:spPr>
        <xdr:txBody>
          <a:bodyPr vertOverflow="clip" wrap="square" lIns="27432" tIns="22860" rIns="0" bIns="0" anchor="t" upright="1"/>
          <a:lstStyle/>
          <a:p>
            <a:pPr algn="l" rtl="0">
              <a:defRPr sz="1000"/>
            </a:pPr>
            <a:r>
              <a:rPr lang="sv-SE" sz="1000" b="1" i="0" u="none" strike="noStrike" baseline="0">
                <a:solidFill>
                  <a:srgbClr val="000000"/>
                </a:solidFill>
                <a:latin typeface="Arial"/>
                <a:cs typeface="Arial"/>
              </a:rPr>
              <a:t>TO INDEX</a:t>
            </a:r>
          </a:p>
        </xdr:txBody>
      </xdr:sp>
    </xdr:grpSp>
    <xdr:clientData/>
  </xdr:twoCellAnchor>
  <xdr:twoCellAnchor>
    <xdr:from>
      <xdr:col>9</xdr:col>
      <xdr:colOff>3600450</xdr:colOff>
      <xdr:row>0</xdr:row>
      <xdr:rowOff>57150</xdr:rowOff>
    </xdr:from>
    <xdr:to>
      <xdr:col>9</xdr:col>
      <xdr:colOff>4391025</xdr:colOff>
      <xdr:row>0</xdr:row>
      <xdr:rowOff>314325</xdr:rowOff>
    </xdr:to>
    <xdr:grpSp>
      <xdr:nvGrpSpPr>
        <xdr:cNvPr id="8194" name="Group 16"/>
        <xdr:cNvGrpSpPr>
          <a:grpSpLocks/>
        </xdr:cNvGrpSpPr>
      </xdr:nvGrpSpPr>
      <xdr:grpSpPr bwMode="auto">
        <a:xfrm>
          <a:off x="10563225" y="57150"/>
          <a:ext cx="790575" cy="257175"/>
          <a:chOff x="7477125" y="161925"/>
          <a:chExt cx="1628503" cy="323850"/>
        </a:xfrm>
      </xdr:grpSpPr>
      <xdr:sp macro="" textlink="">
        <xdr:nvSpPr>
          <xdr:cNvPr id="8195" name="AutoShape 11"/>
          <xdr:cNvSpPr>
            <a:spLocks noChangeArrowheads="1"/>
          </xdr:cNvSpPr>
        </xdr:nvSpPr>
        <xdr:spPr bwMode="auto">
          <a:xfrm rot="-5400000">
            <a:off x="8129452" y="-490402"/>
            <a:ext cx="323850" cy="1628503"/>
          </a:xfrm>
          <a:prstGeom prst="homePlate">
            <a:avLst>
              <a:gd name="adj" fmla="val 25000"/>
            </a:avLst>
          </a:prstGeom>
          <a:solidFill>
            <a:srgbClr val="FFFFCC"/>
          </a:solidFill>
          <a:ln w="9525">
            <a:solidFill>
              <a:srgbClr val="000000"/>
            </a:solidFill>
            <a:miter lim="800000"/>
            <a:headEnd/>
            <a:tailEnd/>
          </a:ln>
        </xdr:spPr>
      </xdr:sp>
      <xdr:sp macro="" textlink="">
        <xdr:nvSpPr>
          <xdr:cNvPr id="17" name="Text Box 12">
            <a:hlinkClick xmlns:r="http://schemas.openxmlformats.org/officeDocument/2006/relationships" r:id="rId2"/>
          </xdr:cNvPr>
          <xdr:cNvSpPr txBox="1">
            <a:spLocks noChangeArrowheads="1"/>
          </xdr:cNvSpPr>
        </xdr:nvSpPr>
        <xdr:spPr bwMode="auto">
          <a:xfrm>
            <a:off x="7516366" y="269875"/>
            <a:ext cx="1510780" cy="215900"/>
          </a:xfrm>
          <a:prstGeom prst="rect">
            <a:avLst/>
          </a:prstGeom>
          <a:solidFill>
            <a:srgbClr val="FFFFCC"/>
          </a:solidFill>
          <a:ln w="9525">
            <a:noFill/>
            <a:miter lim="800000"/>
            <a:headEnd/>
            <a:tailEnd/>
          </a:ln>
        </xdr:spPr>
        <xdr:txBody>
          <a:bodyPr vertOverflow="clip" wrap="square" lIns="27432" tIns="22860" rIns="27432" bIns="0" anchor="t" upright="1"/>
          <a:lstStyle/>
          <a:p>
            <a:pPr algn="ctr" rtl="0">
              <a:defRPr sz="1000"/>
            </a:pPr>
            <a:r>
              <a:rPr lang="sv-SE" sz="1000" b="1" i="0" u="none" strike="noStrike" baseline="0">
                <a:solidFill>
                  <a:srgbClr val="000000"/>
                </a:solidFill>
                <a:latin typeface="Arial"/>
                <a:cs typeface="Arial"/>
              </a:rPr>
              <a:t>TO TOP</a:t>
            </a:r>
          </a:p>
        </xdr:txBody>
      </xdr: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14.bin"/><Relationship Id="rId2" Type="http://schemas.openxmlformats.org/officeDocument/2006/relationships/hyperlink" Target="http://www.alfalaval.com/about-us/sustainability/reports/pages/reports.aspx" TargetMode="External"/><Relationship Id="rId1" Type="http://schemas.openxmlformats.org/officeDocument/2006/relationships/hyperlink" Target="http://www.alfalaval.com/customer-stories/here-magazine/Pages/latest-issue-of-here-magazine.aspx" TargetMode="External"/><Relationship Id="rId4" Type="http://schemas.openxmlformats.org/officeDocument/2006/relationships/drawing" Target="../drawings/drawing14.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mailto:gabriella.grotte@alfalaval.comdavid.ford@alfalaval.com" TargetMode="External"/><Relationship Id="rId2" Type="http://schemas.openxmlformats.org/officeDocument/2006/relationships/hyperlink" Target="mailto:gabriella.grotte@alfalaval.comdavid.ford@alfalaval.com" TargetMode="External"/><Relationship Id="rId1" Type="http://schemas.openxmlformats.org/officeDocument/2006/relationships/hyperlink" Target="http://www.alfalaval.com/about-us/sustainability/reports/pages/reports.aspx" TargetMode="External"/><Relationship Id="rId6" Type="http://schemas.openxmlformats.org/officeDocument/2006/relationships/drawing" Target="../drawings/drawing3.xml"/><Relationship Id="rId5" Type="http://schemas.openxmlformats.org/officeDocument/2006/relationships/printerSettings" Target="../printerSettings/printerSettings3.bin"/><Relationship Id="rId4" Type="http://schemas.openxmlformats.org/officeDocument/2006/relationships/hyperlink" Target="http://www.alfalaval.com/about-us/sustainability/reports/pages/reports.aspx"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www.alfalaval.com/about-us/sustainability/reports/pages/reports.aspx" TargetMode="External"/><Relationship Id="rId7" Type="http://schemas.openxmlformats.org/officeDocument/2006/relationships/drawing" Target="../drawings/drawing4.xml"/><Relationship Id="rId2" Type="http://schemas.openxmlformats.org/officeDocument/2006/relationships/hyperlink" Target="http://www.alfalaval.com/about-us/sustainability/reports/pages/reports.aspx" TargetMode="External"/><Relationship Id="rId1" Type="http://schemas.openxmlformats.org/officeDocument/2006/relationships/hyperlink" Target="mailto:gabriella.grotte@alfalaval.comdavid.ford@alfalaval.com" TargetMode="External"/><Relationship Id="rId6" Type="http://schemas.openxmlformats.org/officeDocument/2006/relationships/printerSettings" Target="../printerSettings/printerSettings4.bin"/><Relationship Id="rId5" Type="http://schemas.openxmlformats.org/officeDocument/2006/relationships/hyperlink" Target="http://www.alfalaval.com/about-us/sustainability/reports/pages/reports.aspx" TargetMode="External"/><Relationship Id="rId4" Type="http://schemas.openxmlformats.org/officeDocument/2006/relationships/hyperlink" Target="http://www.alfalaval.com/about-us/sustainability/reports/pages/reports.aspx" TargetMode="Externa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http://www.alfalaval.com/about-us/for-suppliers/black-and-grey-list/pages/black-and-grey-list.aspx" TargetMode="Externa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8.bin"/><Relationship Id="rId1" Type="http://schemas.openxmlformats.org/officeDocument/2006/relationships/hyperlink" Target="http://ecodesign.lboro.ac.uk/index.php?section=73" TargetMode="External"/></Relationships>
</file>

<file path=xl/worksheets/_rels/sheet9.xml.rels><?xml version="1.0" encoding="UTF-8" standalone="yes"?>
<Relationships xmlns="http://schemas.openxmlformats.org/package/2006/relationships"><Relationship Id="rId13" Type="http://schemas.openxmlformats.org/officeDocument/2006/relationships/hyperlink" Target="http://www.alfalaval.com/customer-stories/here-magazine/here-no-25/Documents/Here25_ENG.pdf" TargetMode="External"/><Relationship Id="rId18" Type="http://schemas.openxmlformats.org/officeDocument/2006/relationships/hyperlink" Target="http://www.alfalaval.com/solution-finder/customer-stories/Pages/Capturethedream.aspx" TargetMode="External"/><Relationship Id="rId26" Type="http://schemas.openxmlformats.org/officeDocument/2006/relationships/hyperlink" Target="http://www.alfalaval.com/customer-stories/here-magazine/here-no-26/Documents/Here26_ENG.pdf" TargetMode="External"/><Relationship Id="rId39" Type="http://schemas.openxmlformats.org/officeDocument/2006/relationships/hyperlink" Target="http://www.alfalaval.com/solution-finder/customer-stories/Pages/teamwork-that-matters.aspx" TargetMode="External"/><Relationship Id="rId21" Type="http://schemas.openxmlformats.org/officeDocument/2006/relationships/hyperlink" Target="http://www.alfalaval.com/solution-finder/customer-stories/Pages/Brightfuture.aspx" TargetMode="External"/><Relationship Id="rId34" Type="http://schemas.openxmlformats.org/officeDocument/2006/relationships/hyperlink" Target="http://www.alfalaval.com/solution-finder/customer-stories/Pages/cash-from-trash-biofuel.aspx" TargetMode="External"/><Relationship Id="rId42" Type="http://schemas.openxmlformats.org/officeDocument/2006/relationships/hyperlink" Target="http://www.alfalaval.com/customer-stories/here-magazine/Documents/Here_28_MAS_low.pdf" TargetMode="External"/><Relationship Id="rId47" Type="http://schemas.openxmlformats.org/officeDocument/2006/relationships/hyperlink" Target="http://www.alfalaval.com/solution-finder/customer-stories/Pages/biodiesel-upstart.aspx" TargetMode="External"/><Relationship Id="rId50" Type="http://schemas.openxmlformats.org/officeDocument/2006/relationships/hyperlink" Target="http://www.alfalaval.com/solution-finder/customer-stories/Pages/a-south-refining-tiger-grows-up.aspx" TargetMode="External"/><Relationship Id="rId55" Type="http://schemas.openxmlformats.org/officeDocument/2006/relationships/hyperlink" Target="http://www.alfalaval.com/solution-finder/customer-stories/Pages/refinery-revolution.aspx" TargetMode="External"/><Relationship Id="rId7" Type="http://schemas.openxmlformats.org/officeDocument/2006/relationships/hyperlink" Target="http://www.alfalaval.com/solution-finder/customer-stories/Pages/Svalbard.aspx" TargetMode="External"/><Relationship Id="rId12" Type="http://schemas.openxmlformats.org/officeDocument/2006/relationships/hyperlink" Target="http://www.alfalaval.com/customer-stories/here-magazine/here-no-25/Documents/Here25_ENG.pdf" TargetMode="External"/><Relationship Id="rId17" Type="http://schemas.openxmlformats.org/officeDocument/2006/relationships/hyperlink" Target="http://www.alfalaval.com/customer-stories/here-magazine/here-no-25/Documents/Here25_ENG.pdf" TargetMode="External"/><Relationship Id="rId25" Type="http://schemas.openxmlformats.org/officeDocument/2006/relationships/hyperlink" Target="http://www.alfalaval.com/customer-stories/here-magazine/here-no-26/Documents/Here26_ENG.pdf" TargetMode="External"/><Relationship Id="rId33" Type="http://schemas.openxmlformats.org/officeDocument/2006/relationships/hyperlink" Target="http://www.alfalaval.com/solution-finder/customer-stories/Pages/Hotwater.aspx" TargetMode="External"/><Relationship Id="rId38" Type="http://schemas.openxmlformats.org/officeDocument/2006/relationships/hyperlink" Target="http://www.alfalaval.com/solution-finder/customer-stories/Pages/cooling-naturally-copenhagen.aspx" TargetMode="External"/><Relationship Id="rId46" Type="http://schemas.openxmlformats.org/officeDocument/2006/relationships/hyperlink" Target="http://www.alfalaval.com/customer-stories/here-magazine/Documents/Here29_MAS_low.pdf" TargetMode="External"/><Relationship Id="rId59" Type="http://schemas.openxmlformats.org/officeDocument/2006/relationships/drawing" Target="../drawings/drawing9.xml"/><Relationship Id="rId2" Type="http://schemas.openxmlformats.org/officeDocument/2006/relationships/hyperlink" Target="http://www.alfalaval.com/solution-finder/customer-stories/Pages/Bionor.aspx" TargetMode="External"/><Relationship Id="rId16" Type="http://schemas.openxmlformats.org/officeDocument/2006/relationships/hyperlink" Target="http://www.alfalaval.com/customer-stories/here-magazine/here-no-25/Documents/Here25_ENG.pdf" TargetMode="External"/><Relationship Id="rId20" Type="http://schemas.openxmlformats.org/officeDocument/2006/relationships/hyperlink" Target="http://www.alfalaval.com/solution-finder/customer-stories/Pages/Everydrillersdream.aspx" TargetMode="External"/><Relationship Id="rId29" Type="http://schemas.openxmlformats.org/officeDocument/2006/relationships/hyperlink" Target="http://www.alfalaval.com/solution-finder/customer-stories/Pages/Bringingwastewaterbacktolife.aspx" TargetMode="External"/><Relationship Id="rId41" Type="http://schemas.openxmlformats.org/officeDocument/2006/relationships/hyperlink" Target="http://www.alfalaval.com/customer-stories/here-magazine/Documents/Here_28_MAS_low.pdf" TargetMode="External"/><Relationship Id="rId54" Type="http://schemas.openxmlformats.org/officeDocument/2006/relationships/hyperlink" Target="http://www.alfalaval.com/solution-finder/customer-stories/Pages/full-steam-ahead.aspx" TargetMode="External"/><Relationship Id="rId1" Type="http://schemas.openxmlformats.org/officeDocument/2006/relationships/hyperlink" Target="http://www.alfalaval.com/solution-finder/products/pages/default.aspx?type=ProductCategory&amp;firstItemID=366c017f-e3c1-40c5-b6f8-d05848e4c38b" TargetMode="External"/><Relationship Id="rId6" Type="http://schemas.openxmlformats.org/officeDocument/2006/relationships/hyperlink" Target="http://www.alfalaval.com/solution-finder/customer-stories/Pages/Lakeview-wastewater.aspx" TargetMode="External"/><Relationship Id="rId11" Type="http://schemas.openxmlformats.org/officeDocument/2006/relationships/hyperlink" Target="http://www.alfalaval.com/customer-stories/here-magazine/here-no-25/Documents/Here25_ENG.pdf" TargetMode="External"/><Relationship Id="rId24" Type="http://schemas.openxmlformats.org/officeDocument/2006/relationships/hyperlink" Target="http://www.alfalaval.com/customer-stories/here-magazine/here-no-26/Documents/Here26_ENG.pdf" TargetMode="External"/><Relationship Id="rId32" Type="http://schemas.openxmlformats.org/officeDocument/2006/relationships/hyperlink" Target="http://www.alfalaval.com/solution-finder/customer-stories/Pages/Friendlyfuels.aspx" TargetMode="External"/><Relationship Id="rId37" Type="http://schemas.openxmlformats.org/officeDocument/2006/relationships/hyperlink" Target="http://www.alfalaval.com/customer-stories/here-magazine/here-magazine-no-27/Documents/HERE_27master_low.pdf" TargetMode="External"/><Relationship Id="rId40" Type="http://schemas.openxmlformats.org/officeDocument/2006/relationships/hyperlink" Target="http://www.alfalaval.com/solution-finder/customer-stories/Pages/preserving-the-big-blue.aspx" TargetMode="External"/><Relationship Id="rId45" Type="http://schemas.openxmlformats.org/officeDocument/2006/relationships/hyperlink" Target="http://www.alfalaval.com/customer-stories/here-magazine/Documents/Here29_MAS_low.pdf" TargetMode="External"/><Relationship Id="rId53" Type="http://schemas.openxmlformats.org/officeDocument/2006/relationships/hyperlink" Target="http://www.alfalaval.com/customer-stories/here-magazine/Documents/Here30_ENG.pdf" TargetMode="External"/><Relationship Id="rId58" Type="http://schemas.openxmlformats.org/officeDocument/2006/relationships/printerSettings" Target="../printerSettings/printerSettings9.bin"/><Relationship Id="rId5" Type="http://schemas.openxmlformats.org/officeDocument/2006/relationships/hyperlink" Target="http://www.alfalaval.com/solution-finder/customer-stories/Pages/Heating-russia.aspx" TargetMode="External"/><Relationship Id="rId15" Type="http://schemas.openxmlformats.org/officeDocument/2006/relationships/hyperlink" Target="http://www.alfalaval.com/customer-stories/here-magazine/here-no-25/Documents/Here25_ENG.pdf" TargetMode="External"/><Relationship Id="rId23" Type="http://schemas.openxmlformats.org/officeDocument/2006/relationships/hyperlink" Target="http://www.alfalaval.com/customer-stories/here-magazine/here-no-26/Documents/Here26_ENG.pdf" TargetMode="External"/><Relationship Id="rId28" Type="http://schemas.openxmlformats.org/officeDocument/2006/relationships/hyperlink" Target="http://www.alfalaval.com/solution-finder/customer-stories/Pages/Parisianplumbing.aspx" TargetMode="External"/><Relationship Id="rId36" Type="http://schemas.openxmlformats.org/officeDocument/2006/relationships/hyperlink" Target="http://www.alfalaval.com/customer-stories/here-magazine/here-magazine-no-27/Documents/HERE_27master_low.pdf" TargetMode="External"/><Relationship Id="rId49" Type="http://schemas.openxmlformats.org/officeDocument/2006/relationships/hyperlink" Target="http://www.alfalaval.com/solution-finder/customer-stories/Pages/groundbreaking-decanter.aspx" TargetMode="External"/><Relationship Id="rId57" Type="http://schemas.openxmlformats.org/officeDocument/2006/relationships/hyperlink" Target="http://www.alfalaval.com/solution-finder/customer-stories/Pages/peak-performance.aspx" TargetMode="External"/><Relationship Id="rId10" Type="http://schemas.openxmlformats.org/officeDocument/2006/relationships/hyperlink" Target="http://www.alfalaval.com/customer-stories/here-magazine/here-no-25/Documents/Here25_ENG.pdf" TargetMode="External"/><Relationship Id="rId19" Type="http://schemas.openxmlformats.org/officeDocument/2006/relationships/hyperlink" Target="http://www.alfalaval.com/customer-stories/here-magazine/here-no-26/Documents/Here26_ENG.pdf" TargetMode="External"/><Relationship Id="rId31" Type="http://schemas.openxmlformats.org/officeDocument/2006/relationships/hyperlink" Target="http://www.alfalaval.com/solution-finder/customer-stories/Pages/Fromacidtoeels.aspx" TargetMode="External"/><Relationship Id="rId44" Type="http://schemas.openxmlformats.org/officeDocument/2006/relationships/hyperlink" Target="http://www.alfalaval.com/customer-stories/here-magazine/Documents/Here_28_MAS_low.pdf" TargetMode="External"/><Relationship Id="rId52" Type="http://schemas.openxmlformats.org/officeDocument/2006/relationships/hyperlink" Target="http://www.alfalaval.com/solution-finder/customer-stories/Pages/clean-solutions.aspx" TargetMode="External"/><Relationship Id="rId4" Type="http://schemas.openxmlformats.org/officeDocument/2006/relationships/hyperlink" Target="http://www.alfalaval.com/solution-finder/customer-stories/Pages/Olympics-beijing.aspx" TargetMode="External"/><Relationship Id="rId9" Type="http://schemas.openxmlformats.org/officeDocument/2006/relationships/hyperlink" Target="http://www.alfalaval.com/solution-finder/customer-stories/Pages/china-nuclear.aspx" TargetMode="External"/><Relationship Id="rId14" Type="http://schemas.openxmlformats.org/officeDocument/2006/relationships/hyperlink" Target="http://www.alfalaval.com/customer-stories/here-magazine/here-no-25/Documents/Here25_ENG.pdf" TargetMode="External"/><Relationship Id="rId22" Type="http://schemas.openxmlformats.org/officeDocument/2006/relationships/hyperlink" Target="http://www.alfalaval.com/solution-finder/customer-stories/Pages/Atowertoadmire.aspx" TargetMode="External"/><Relationship Id="rId27" Type="http://schemas.openxmlformats.org/officeDocument/2006/relationships/hyperlink" Target="http://www.alfalaval.com/customer-stories/here-magazine/here-no-26/Documents/Here26_ENG.pdf" TargetMode="External"/><Relationship Id="rId30" Type="http://schemas.openxmlformats.org/officeDocument/2006/relationships/hyperlink" Target="http://www.alfalaval.com/solution-finder/customer-stories/Pages/heatingupharjavalta.aspx" TargetMode="External"/><Relationship Id="rId35" Type="http://schemas.openxmlformats.org/officeDocument/2006/relationships/hyperlink" Target="http://www.alfalaval.com/solution-finder/customer-stories/Pages/twofold-triumph.aspx" TargetMode="External"/><Relationship Id="rId43" Type="http://schemas.openxmlformats.org/officeDocument/2006/relationships/hyperlink" Target="http://www.alfalaval.com/customer-stories/here-magazine/Documents/Here_28_MAS_low.pdf" TargetMode="External"/><Relationship Id="rId48" Type="http://schemas.openxmlformats.org/officeDocument/2006/relationships/hyperlink" Target="http://www.alfalaval.com/customer-stories/here-magazine/Documents/Here29_MAS_low.pdf" TargetMode="External"/><Relationship Id="rId56" Type="http://schemas.openxmlformats.org/officeDocument/2006/relationships/hyperlink" Target="http://www.alfalaval.com/customer-stories/here-magazine/Documents/Here30_ENG.pdf" TargetMode="External"/><Relationship Id="rId8" Type="http://schemas.openxmlformats.org/officeDocument/2006/relationships/hyperlink" Target="http://www.alfalaval.com/solution-finder/customer-stories/Pages/chile-copper.aspx" TargetMode="External"/><Relationship Id="rId51" Type="http://schemas.openxmlformats.org/officeDocument/2006/relationships/hyperlink" Target="http://www.alfalaval.com/solution-finder/customer-stories/Pages/biorefineries-delivering-goods.aspx" TargetMode="External"/><Relationship Id="rId3" Type="http://schemas.openxmlformats.org/officeDocument/2006/relationships/hyperlink" Target="http://www.alfalaval.com/solution-finder/customer-stories/Pages/Desalination-dha-cogen.aspx" TargetMode="External"/></Relationships>
</file>

<file path=xl/worksheets/sheet1.xml><?xml version="1.0" encoding="utf-8"?>
<worksheet xmlns="http://schemas.openxmlformats.org/spreadsheetml/2006/main" xmlns:r="http://schemas.openxmlformats.org/officeDocument/2006/relationships">
  <sheetPr codeName="Sheet2">
    <pageSetUpPr fitToPage="1"/>
  </sheetPr>
  <dimension ref="A1:F29"/>
  <sheetViews>
    <sheetView showGridLines="0" showRowColHeaders="0" tabSelected="1" zoomScaleNormal="100" workbookViewId="0">
      <selection activeCell="H5" sqref="H5"/>
    </sheetView>
  </sheetViews>
  <sheetFormatPr defaultRowHeight="12.75"/>
  <cols>
    <col min="1" max="1" width="9.140625" style="50"/>
    <col min="2" max="2" width="23.85546875" style="50" customWidth="1"/>
    <col min="3" max="3" width="55.28515625" style="50" customWidth="1"/>
    <col min="4" max="5" width="9.140625" style="50"/>
    <col min="6" max="6" width="34.5703125" style="50" customWidth="1"/>
    <col min="7" max="16384" width="9.140625" style="50"/>
  </cols>
  <sheetData>
    <row r="1" spans="1:6">
      <c r="A1" s="36"/>
      <c r="B1" s="36"/>
      <c r="C1" s="36"/>
      <c r="D1" s="36"/>
      <c r="E1" s="36"/>
      <c r="F1" s="36"/>
    </row>
    <row r="2" spans="1:6">
      <c r="A2" s="36"/>
      <c r="B2" s="36"/>
      <c r="C2" s="36"/>
      <c r="D2" s="36"/>
      <c r="E2" s="36"/>
      <c r="F2" s="36"/>
    </row>
    <row r="3" spans="1:6">
      <c r="A3" s="36"/>
      <c r="B3" s="36"/>
      <c r="C3" s="36"/>
      <c r="D3" s="36"/>
      <c r="E3" s="36"/>
      <c r="F3" s="36"/>
    </row>
    <row r="4" spans="1:6">
      <c r="A4" s="36"/>
      <c r="B4" s="36"/>
      <c r="C4" s="36"/>
      <c r="D4" s="36"/>
      <c r="E4" s="36"/>
      <c r="F4" s="36"/>
    </row>
    <row r="5" spans="1:6">
      <c r="A5" s="36"/>
      <c r="B5" s="36"/>
      <c r="C5" s="36"/>
      <c r="D5" s="36"/>
      <c r="E5" s="36"/>
      <c r="F5" s="36"/>
    </row>
    <row r="6" spans="1:6">
      <c r="A6" s="36"/>
      <c r="B6" s="36"/>
      <c r="C6" s="36"/>
      <c r="D6" s="36"/>
      <c r="E6" s="36"/>
      <c r="F6" s="36"/>
    </row>
    <row r="7" spans="1:6">
      <c r="A7" s="36"/>
      <c r="B7" s="36"/>
      <c r="C7" s="36"/>
      <c r="D7" s="36"/>
      <c r="E7" s="36"/>
      <c r="F7" s="36"/>
    </row>
    <row r="8" spans="1:6">
      <c r="A8" s="36"/>
      <c r="B8" s="36"/>
      <c r="C8" s="36"/>
      <c r="D8" s="36"/>
      <c r="E8" s="36"/>
      <c r="F8" s="36"/>
    </row>
    <row r="9" spans="1:6">
      <c r="A9" s="36"/>
      <c r="B9" s="36"/>
      <c r="C9" s="36"/>
      <c r="D9" s="36"/>
      <c r="E9" s="36"/>
      <c r="F9" s="36"/>
    </row>
    <row r="10" spans="1:6">
      <c r="A10" s="36"/>
      <c r="B10" s="36"/>
      <c r="C10" s="36"/>
      <c r="D10" s="36"/>
      <c r="E10" s="36"/>
      <c r="F10" s="36"/>
    </row>
    <row r="11" spans="1:6">
      <c r="A11" s="36"/>
      <c r="B11" s="36"/>
      <c r="C11" s="36"/>
      <c r="D11" s="36"/>
      <c r="E11" s="36"/>
      <c r="F11" s="36"/>
    </row>
    <row r="12" spans="1:6">
      <c r="A12" s="36"/>
      <c r="B12" s="36"/>
      <c r="C12" s="36"/>
      <c r="D12" s="36"/>
      <c r="E12" s="36"/>
      <c r="F12" s="36"/>
    </row>
    <row r="13" spans="1:6">
      <c r="A13" s="36"/>
      <c r="B13" s="36"/>
      <c r="C13" s="36"/>
      <c r="D13" s="36"/>
      <c r="E13" s="36"/>
      <c r="F13" s="36"/>
    </row>
    <row r="14" spans="1:6">
      <c r="A14" s="36"/>
      <c r="B14" s="36"/>
      <c r="C14" s="36"/>
      <c r="D14" s="36"/>
      <c r="E14" s="36"/>
      <c r="F14" s="36"/>
    </row>
    <row r="15" spans="1:6">
      <c r="A15" s="36"/>
      <c r="B15" s="36"/>
      <c r="C15" s="36"/>
      <c r="D15" s="36"/>
      <c r="E15" s="36"/>
      <c r="F15" s="36"/>
    </row>
    <row r="16" spans="1:6">
      <c r="A16" s="36"/>
      <c r="B16" s="36"/>
      <c r="C16" s="36"/>
      <c r="D16" s="36"/>
      <c r="E16" s="36"/>
      <c r="F16" s="36"/>
    </row>
    <row r="17" spans="1:6">
      <c r="A17" s="36"/>
      <c r="B17" s="36"/>
      <c r="C17" s="36"/>
      <c r="D17" s="36"/>
      <c r="E17" s="36"/>
      <c r="F17" s="36"/>
    </row>
    <row r="18" spans="1:6" ht="36" customHeight="1">
      <c r="A18" s="36"/>
      <c r="B18" s="35"/>
      <c r="C18" s="36"/>
      <c r="D18" s="36"/>
      <c r="E18" s="36"/>
      <c r="F18" s="36"/>
    </row>
    <row r="19" spans="1:6" ht="15">
      <c r="A19" s="36"/>
      <c r="B19" s="37"/>
      <c r="C19" s="38"/>
      <c r="D19" s="36"/>
      <c r="E19" s="36"/>
      <c r="F19" s="36"/>
    </row>
    <row r="20" spans="1:6" ht="20.25">
      <c r="A20" s="36"/>
      <c r="B20" s="40" t="s">
        <v>309</v>
      </c>
      <c r="C20" s="38"/>
      <c r="D20" s="36"/>
      <c r="E20" s="36"/>
      <c r="F20" s="36"/>
    </row>
    <row r="21" spans="1:6" ht="15">
      <c r="A21" s="36"/>
      <c r="B21" s="37"/>
      <c r="C21" s="38"/>
      <c r="D21" s="36"/>
      <c r="E21" s="36"/>
      <c r="F21" s="36"/>
    </row>
    <row r="22" spans="1:6" ht="15">
      <c r="A22" s="36"/>
      <c r="B22" s="37"/>
      <c r="C22" s="38"/>
      <c r="D22" s="36"/>
      <c r="E22" s="36"/>
      <c r="F22" s="36"/>
    </row>
    <row r="23" spans="1:6" ht="15">
      <c r="A23" s="36"/>
      <c r="B23" s="37"/>
      <c r="C23" s="38"/>
      <c r="D23" s="36"/>
      <c r="E23" s="36"/>
      <c r="F23" s="36"/>
    </row>
    <row r="24" spans="1:6" ht="15">
      <c r="A24" s="36"/>
      <c r="B24" s="37"/>
      <c r="C24" s="38"/>
      <c r="D24" s="36"/>
      <c r="E24" s="36"/>
      <c r="F24" s="36"/>
    </row>
    <row r="25" spans="1:6" ht="171.75" customHeight="1">
      <c r="A25" s="36"/>
      <c r="B25" s="37"/>
      <c r="C25" s="38"/>
      <c r="D25" s="36"/>
      <c r="E25" s="36"/>
      <c r="F25" s="36"/>
    </row>
    <row r="26" spans="1:6" ht="15">
      <c r="B26" s="153"/>
      <c r="C26" s="154"/>
    </row>
    <row r="27" spans="1:6" ht="15">
      <c r="B27" s="153"/>
      <c r="C27" s="154"/>
    </row>
    <row r="28" spans="1:6" ht="15">
      <c r="B28" s="56"/>
      <c r="C28" s="56"/>
    </row>
    <row r="29" spans="1:6" ht="15">
      <c r="B29" s="56"/>
      <c r="C29" s="56"/>
    </row>
  </sheetData>
  <sheetProtection password="DBAD" sheet="1" objects="1" scenarios="1"/>
  <phoneticPr fontId="2" type="noConversion"/>
  <hyperlinks>
    <hyperlink ref="B20" location="GRI_Index" display="Click here for Index"/>
  </hyperlinks>
  <pageMargins left="0.75" right="0.75" top="1" bottom="1" header="0.5" footer="0.5"/>
  <pageSetup paperSize="9" scale="89" orientation="landscape" horizontalDpi="4294967293" r:id="rId1"/>
  <headerFooter alignWithMargins="0"/>
  <drawing r:id="rId2"/>
</worksheet>
</file>

<file path=xl/worksheets/sheet10.xml><?xml version="1.0" encoding="utf-8"?>
<worksheet xmlns="http://schemas.openxmlformats.org/spreadsheetml/2006/main" xmlns:r="http://schemas.openxmlformats.org/officeDocument/2006/relationships">
  <sheetPr codeName="Sheet8">
    <pageSetUpPr fitToPage="1"/>
  </sheetPr>
  <dimension ref="A1:H81"/>
  <sheetViews>
    <sheetView showGridLines="0" showRowColHeaders="0" workbookViewId="0">
      <pane ySplit="3" topLeftCell="A4" activePane="bottomLeft" state="frozen"/>
      <selection pane="bottomLeft" activeCell="A4" sqref="A4"/>
    </sheetView>
  </sheetViews>
  <sheetFormatPr defaultRowHeight="14.25"/>
  <cols>
    <col min="1" max="1" width="5" style="2" customWidth="1"/>
    <col min="2" max="2" width="36.42578125" style="4" customWidth="1"/>
    <col min="3" max="3" width="10.7109375" style="4" customWidth="1"/>
    <col min="4" max="5" width="12.85546875" style="4" customWidth="1"/>
    <col min="6" max="7" width="10.5703125" style="4" customWidth="1"/>
    <col min="8" max="8" width="40.28515625" style="100" customWidth="1"/>
  </cols>
  <sheetData>
    <row r="1" spans="1:8" ht="34.5" customHeight="1">
      <c r="A1" s="704" t="s">
        <v>13</v>
      </c>
      <c r="B1" s="705"/>
      <c r="C1" s="705"/>
      <c r="D1" s="705"/>
      <c r="E1" s="706"/>
      <c r="F1" s="706"/>
      <c r="G1" s="706"/>
      <c r="H1" s="706"/>
    </row>
    <row r="2" spans="1:8" ht="8.25" customHeight="1">
      <c r="A2" s="105"/>
      <c r="B2" s="79"/>
      <c r="C2" s="79"/>
      <c r="D2" s="79"/>
      <c r="E2" s="79"/>
      <c r="F2" s="79"/>
      <c r="G2" s="79"/>
      <c r="H2" s="106"/>
    </row>
    <row r="3" spans="1:8" s="101" customFormat="1" ht="15.75" customHeight="1">
      <c r="A3" s="286" t="s">
        <v>138</v>
      </c>
      <c r="B3" s="62" t="s">
        <v>217</v>
      </c>
      <c r="C3" s="62">
        <v>2011</v>
      </c>
      <c r="D3" s="62">
        <v>2010</v>
      </c>
      <c r="E3" s="62">
        <v>2009</v>
      </c>
      <c r="F3" s="62">
        <v>2008</v>
      </c>
      <c r="G3" s="62">
        <v>2007</v>
      </c>
      <c r="H3" s="62" t="s">
        <v>218</v>
      </c>
    </row>
    <row r="4" spans="1:8" s="13" customFormat="1" ht="44.25" customHeight="1">
      <c r="A4" s="107" t="s">
        <v>14</v>
      </c>
      <c r="B4" s="18" t="s">
        <v>141</v>
      </c>
      <c r="C4" s="18"/>
      <c r="D4" s="18"/>
      <c r="E4" s="18"/>
      <c r="F4" s="18"/>
      <c r="G4" s="18"/>
      <c r="H4" s="314" t="s">
        <v>866</v>
      </c>
    </row>
    <row r="5" spans="1:8" s="13" customFormat="1" ht="11.25">
      <c r="A5" s="107"/>
      <c r="B5" s="108" t="s">
        <v>148</v>
      </c>
      <c r="C5" s="109">
        <v>14667</v>
      </c>
      <c r="D5" s="109">
        <v>12078</v>
      </c>
      <c r="E5" s="109">
        <v>11773</v>
      </c>
      <c r="F5" s="109">
        <v>11821</v>
      </c>
      <c r="G5" s="109">
        <v>10804</v>
      </c>
      <c r="H5" s="314"/>
    </row>
    <row r="6" spans="1:8" s="13" customFormat="1" ht="11.25">
      <c r="A6" s="107"/>
      <c r="B6" s="229" t="s">
        <v>834</v>
      </c>
      <c r="C6" s="109">
        <v>16064</v>
      </c>
      <c r="D6" s="109">
        <v>12618</v>
      </c>
      <c r="E6" s="109">
        <v>11390</v>
      </c>
      <c r="F6" s="109"/>
      <c r="G6" s="109"/>
      <c r="H6" s="315"/>
    </row>
    <row r="7" spans="1:8" s="13" customFormat="1" ht="11.25">
      <c r="A7" s="107"/>
      <c r="B7" s="229" t="s">
        <v>835</v>
      </c>
      <c r="C7" s="458" t="s">
        <v>836</v>
      </c>
      <c r="D7" s="458" t="s">
        <v>837</v>
      </c>
      <c r="E7" s="458" t="s">
        <v>838</v>
      </c>
      <c r="F7" s="458"/>
      <c r="G7" s="458"/>
      <c r="H7" s="315"/>
    </row>
    <row r="8" spans="1:8" s="13" customFormat="1" ht="11.25">
      <c r="A8" s="107"/>
      <c r="B8" s="229"/>
      <c r="C8" s="372"/>
      <c r="D8" s="323"/>
      <c r="E8" s="323"/>
      <c r="F8" s="323"/>
      <c r="G8" s="323"/>
      <c r="H8" s="315"/>
    </row>
    <row r="9" spans="1:8" s="13" customFormat="1" ht="22.5" customHeight="1">
      <c r="A9" s="107" t="s">
        <v>15</v>
      </c>
      <c r="B9" s="314" t="s">
        <v>16</v>
      </c>
      <c r="C9" s="702"/>
      <c r="D9" s="700"/>
      <c r="E9" s="700"/>
      <c r="F9" s="700"/>
      <c r="G9" s="700"/>
      <c r="H9" s="701"/>
    </row>
    <row r="10" spans="1:8" s="13" customFormat="1" ht="22.5" customHeight="1">
      <c r="A10" s="107"/>
      <c r="B10" s="229" t="s">
        <v>833</v>
      </c>
      <c r="C10" s="327">
        <v>20</v>
      </c>
      <c r="D10" s="327">
        <v>20</v>
      </c>
      <c r="E10" s="712" t="s">
        <v>840</v>
      </c>
      <c r="F10" s="713"/>
      <c r="G10" s="713"/>
      <c r="H10" s="714"/>
    </row>
    <row r="11" spans="1:8" s="13" customFormat="1" ht="22.5" customHeight="1">
      <c r="A11" s="107"/>
      <c r="B11" s="229" t="s">
        <v>839</v>
      </c>
      <c r="C11" s="327">
        <v>8299</v>
      </c>
      <c r="D11" s="327">
        <v>7839</v>
      </c>
      <c r="E11" s="715"/>
      <c r="F11" s="716"/>
      <c r="G11" s="716"/>
      <c r="H11" s="717"/>
    </row>
    <row r="12" spans="1:8" s="13" customFormat="1" ht="22.5" customHeight="1">
      <c r="A12" s="107"/>
      <c r="B12" s="229" t="s">
        <v>549</v>
      </c>
      <c r="C12" s="366">
        <f>C11/C6</f>
        <v>0.51662101593625498</v>
      </c>
      <c r="D12" s="366">
        <f>D11/D6</f>
        <v>0.62125534950071326</v>
      </c>
      <c r="E12" s="715"/>
      <c r="F12" s="716"/>
      <c r="G12" s="716"/>
      <c r="H12" s="717"/>
    </row>
    <row r="13" spans="1:8" s="13" customFormat="1" ht="22.5" customHeight="1">
      <c r="A13" s="107"/>
      <c r="B13" s="229" t="s">
        <v>550</v>
      </c>
      <c r="C13" s="327">
        <v>6516</v>
      </c>
      <c r="D13" s="327">
        <v>6347</v>
      </c>
      <c r="E13" s="718"/>
      <c r="F13" s="719"/>
      <c r="G13" s="719"/>
      <c r="H13" s="720"/>
    </row>
    <row r="14" spans="1:8">
      <c r="D14" s="152"/>
    </row>
    <row r="15" spans="1:8" s="13" customFormat="1" ht="22.5" customHeight="1">
      <c r="A15" s="107"/>
      <c r="B15" s="229" t="s">
        <v>545</v>
      </c>
      <c r="C15" s="368">
        <v>9.2999999999999999E-2</v>
      </c>
      <c r="D15" s="368">
        <v>7.9000000000000001E-2</v>
      </c>
      <c r="E15" s="281"/>
      <c r="F15" s="312"/>
      <c r="G15" s="312"/>
      <c r="H15" s="313"/>
    </row>
    <row r="16" spans="1:8" s="13" customFormat="1" ht="22.5" customHeight="1">
      <c r="A16" s="107"/>
      <c r="B16" s="229" t="s">
        <v>546</v>
      </c>
      <c r="C16" s="368">
        <v>8.5999999999999993E-2</v>
      </c>
      <c r="D16" s="367" t="s">
        <v>602</v>
      </c>
      <c r="E16" s="281"/>
      <c r="F16" s="312"/>
      <c r="G16" s="312"/>
      <c r="H16" s="313"/>
    </row>
    <row r="17" spans="1:8" s="13" customFormat="1" ht="22.5" customHeight="1">
      <c r="A17" s="107"/>
      <c r="B17" s="229" t="s">
        <v>547</v>
      </c>
      <c r="C17" s="368">
        <v>8.2000000000000003E-2</v>
      </c>
      <c r="D17" s="367" t="s">
        <v>601</v>
      </c>
      <c r="E17" s="281"/>
      <c r="F17" s="312"/>
      <c r="G17" s="312"/>
      <c r="H17" s="313"/>
    </row>
    <row r="18" spans="1:8" s="13" customFormat="1" ht="22.5" customHeight="1">
      <c r="A18" s="107"/>
      <c r="B18" s="229" t="s">
        <v>548</v>
      </c>
      <c r="C18" s="368">
        <v>0.107</v>
      </c>
      <c r="D18" s="367" t="s">
        <v>603</v>
      </c>
      <c r="E18" s="281"/>
      <c r="F18" s="312"/>
      <c r="G18" s="312"/>
      <c r="H18" s="313"/>
    </row>
    <row r="19" spans="1:8" s="13" customFormat="1" ht="22.5" customHeight="1">
      <c r="A19" s="107"/>
      <c r="B19" s="710"/>
      <c r="C19" s="711"/>
      <c r="D19" s="700"/>
      <c r="E19" s="700"/>
      <c r="F19" s="700"/>
      <c r="G19" s="700"/>
      <c r="H19" s="701"/>
    </row>
    <row r="20" spans="1:8" s="13" customFormat="1" ht="22.5" customHeight="1">
      <c r="A20" s="107" t="s">
        <v>17</v>
      </c>
      <c r="B20" s="16" t="s">
        <v>117</v>
      </c>
      <c r="C20" s="699" t="s">
        <v>145</v>
      </c>
      <c r="D20" s="700"/>
      <c r="E20" s="700"/>
      <c r="F20" s="700"/>
      <c r="G20" s="700"/>
      <c r="H20" s="701"/>
    </row>
    <row r="21" spans="1:8" s="13" customFormat="1" ht="33.75" customHeight="1">
      <c r="A21" s="107" t="s">
        <v>18</v>
      </c>
      <c r="B21" s="18" t="s">
        <v>142</v>
      </c>
      <c r="C21" s="699" t="s">
        <v>152</v>
      </c>
      <c r="D21" s="700"/>
      <c r="E21" s="700"/>
      <c r="F21" s="700"/>
      <c r="G21" s="700"/>
      <c r="H21" s="701"/>
    </row>
    <row r="22" spans="1:8" s="13" customFormat="1" ht="33.75">
      <c r="A22" s="107" t="s">
        <v>19</v>
      </c>
      <c r="B22" s="16" t="s">
        <v>20</v>
      </c>
      <c r="C22" s="699" t="s">
        <v>145</v>
      </c>
      <c r="D22" s="700"/>
      <c r="E22" s="700"/>
      <c r="F22" s="700"/>
      <c r="G22" s="700"/>
      <c r="H22" s="701"/>
    </row>
    <row r="23" spans="1:8" s="13" customFormat="1" ht="81.75" customHeight="1">
      <c r="A23" s="107" t="s">
        <v>21</v>
      </c>
      <c r="B23" s="18" t="s">
        <v>139</v>
      </c>
      <c r="C23" s="699" t="s">
        <v>153</v>
      </c>
      <c r="D23" s="700"/>
      <c r="E23" s="700"/>
      <c r="F23" s="700"/>
      <c r="G23" s="700"/>
      <c r="H23" s="701"/>
    </row>
    <row r="24" spans="1:8" s="13" customFormat="1" ht="33.75" customHeight="1">
      <c r="A24" s="707" t="s">
        <v>22</v>
      </c>
      <c r="B24" s="314" t="s">
        <v>154</v>
      </c>
      <c r="C24" s="702" t="s">
        <v>649</v>
      </c>
      <c r="D24" s="700"/>
      <c r="E24" s="700"/>
      <c r="F24" s="700"/>
      <c r="G24" s="700"/>
      <c r="H24" s="701"/>
    </row>
    <row r="25" spans="1:8" s="13" customFormat="1" ht="45">
      <c r="A25" s="708"/>
      <c r="B25" s="108" t="s">
        <v>143</v>
      </c>
      <c r="C25" s="229" t="s">
        <v>102</v>
      </c>
      <c r="D25" s="108">
        <v>36</v>
      </c>
      <c r="E25" s="108">
        <v>35</v>
      </c>
      <c r="F25" s="16">
        <v>33</v>
      </c>
      <c r="G25" s="16">
        <v>27</v>
      </c>
      <c r="H25" s="314" t="s">
        <v>842</v>
      </c>
    </row>
    <row r="26" spans="1:8" s="13" customFormat="1" ht="12.75">
      <c r="A26" s="708"/>
      <c r="B26" s="108" t="s">
        <v>155</v>
      </c>
      <c r="C26" s="406">
        <v>15171</v>
      </c>
      <c r="D26" s="406">
        <v>7191</v>
      </c>
      <c r="E26" s="406">
        <v>7326</v>
      </c>
      <c r="F26" s="407">
        <v>6673</v>
      </c>
      <c r="G26" s="407">
        <v>6052</v>
      </c>
      <c r="H26" s="196"/>
    </row>
    <row r="27" spans="1:8" s="13" customFormat="1" ht="22.5">
      <c r="A27" s="708"/>
      <c r="B27" s="229" t="s">
        <v>361</v>
      </c>
      <c r="C27" s="408">
        <v>237</v>
      </c>
      <c r="D27" s="408">
        <v>160</v>
      </c>
      <c r="E27" s="406">
        <v>183</v>
      </c>
      <c r="F27" s="407">
        <v>208</v>
      </c>
      <c r="G27" s="407">
        <v>147</v>
      </c>
      <c r="H27" s="196"/>
    </row>
    <row r="28" spans="1:8" s="13" customFormat="1" ht="22.5">
      <c r="A28" s="708"/>
      <c r="B28" s="108" t="s">
        <v>146</v>
      </c>
      <c r="C28" s="409">
        <v>9.93</v>
      </c>
      <c r="D28" s="409">
        <v>9.69</v>
      </c>
      <c r="E28" s="409">
        <v>10.31</v>
      </c>
      <c r="F28" s="410">
        <v>14.95</v>
      </c>
      <c r="G28" s="410">
        <v>10.35</v>
      </c>
      <c r="H28" s="196"/>
    </row>
    <row r="29" spans="1:8" s="13" customFormat="1" ht="46.5" customHeight="1">
      <c r="A29" s="708"/>
      <c r="B29" s="108" t="s">
        <v>144</v>
      </c>
      <c r="C29" s="406">
        <v>1</v>
      </c>
      <c r="D29" s="406">
        <v>0</v>
      </c>
      <c r="E29" s="406">
        <v>0</v>
      </c>
      <c r="F29" s="407">
        <v>0</v>
      </c>
      <c r="G29" s="407">
        <v>0</v>
      </c>
      <c r="H29" s="314" t="s">
        <v>650</v>
      </c>
    </row>
    <row r="30" spans="1:8" s="13" customFormat="1" ht="22.5">
      <c r="A30" s="708"/>
      <c r="B30" s="108" t="s">
        <v>149</v>
      </c>
      <c r="C30" s="406">
        <v>146</v>
      </c>
      <c r="D30" s="406">
        <v>357</v>
      </c>
      <c r="E30" s="406">
        <v>330</v>
      </c>
      <c r="F30" s="407">
        <v>550</v>
      </c>
      <c r="G30" s="407">
        <v>405</v>
      </c>
      <c r="H30" s="196"/>
    </row>
    <row r="31" spans="1:8" s="13" customFormat="1" ht="22.5">
      <c r="A31" s="709"/>
      <c r="B31" s="108" t="s">
        <v>147</v>
      </c>
      <c r="C31" s="108">
        <v>1.77</v>
      </c>
      <c r="D31" s="108">
        <v>0.57999999999999996</v>
      </c>
      <c r="E31" s="108">
        <v>1.3</v>
      </c>
      <c r="F31" s="16">
        <v>2.95</v>
      </c>
      <c r="G31" s="16">
        <v>1.87</v>
      </c>
      <c r="H31" s="196"/>
    </row>
    <row r="32" spans="1:8" s="13" customFormat="1" ht="12.75">
      <c r="A32" s="228"/>
      <c r="B32" s="108"/>
      <c r="C32" s="108"/>
      <c r="D32" s="108"/>
      <c r="E32" s="108"/>
      <c r="F32" s="16"/>
      <c r="G32" s="16"/>
      <c r="H32" s="196"/>
    </row>
    <row r="33" spans="1:8" s="13" customFormat="1" ht="45" customHeight="1">
      <c r="A33" s="107" t="s">
        <v>23</v>
      </c>
      <c r="B33" s="16" t="s">
        <v>24</v>
      </c>
      <c r="C33" s="699" t="s">
        <v>151</v>
      </c>
      <c r="D33" s="700"/>
      <c r="E33" s="700"/>
      <c r="F33" s="700"/>
      <c r="G33" s="700"/>
      <c r="H33" s="701"/>
    </row>
    <row r="34" spans="1:8" s="13" customFormat="1" ht="22.5" customHeight="1">
      <c r="A34" s="107" t="s">
        <v>25</v>
      </c>
      <c r="B34" s="16" t="s">
        <v>156</v>
      </c>
      <c r="C34" s="699" t="s">
        <v>145</v>
      </c>
      <c r="D34" s="700"/>
      <c r="E34" s="700"/>
      <c r="F34" s="700"/>
      <c r="G34" s="700"/>
      <c r="H34" s="701"/>
    </row>
    <row r="35" spans="1:8" s="13" customFormat="1" ht="73.5" customHeight="1">
      <c r="A35" s="107" t="s">
        <v>26</v>
      </c>
      <c r="B35" s="18" t="s">
        <v>140</v>
      </c>
      <c r="C35" s="702" t="s">
        <v>867</v>
      </c>
      <c r="D35" s="700"/>
      <c r="E35" s="700"/>
      <c r="F35" s="700"/>
      <c r="G35" s="700"/>
      <c r="H35" s="701"/>
    </row>
    <row r="36" spans="1:8" s="13" customFormat="1" ht="22.5" customHeight="1">
      <c r="A36" s="107" t="s">
        <v>27</v>
      </c>
      <c r="B36" s="16" t="s">
        <v>118</v>
      </c>
      <c r="C36" s="699" t="s">
        <v>145</v>
      </c>
      <c r="D36" s="700"/>
      <c r="E36" s="700"/>
      <c r="F36" s="700"/>
      <c r="G36" s="700"/>
      <c r="H36" s="701"/>
    </row>
    <row r="37" spans="1:8" s="13" customFormat="1" ht="57" customHeight="1">
      <c r="A37" s="107" t="s">
        <v>28</v>
      </c>
      <c r="B37" s="16" t="s">
        <v>29</v>
      </c>
      <c r="C37" s="699" t="s">
        <v>150</v>
      </c>
      <c r="D37" s="700"/>
      <c r="E37" s="700"/>
      <c r="F37" s="700"/>
      <c r="G37" s="700"/>
      <c r="H37" s="701"/>
    </row>
    <row r="38" spans="1:8" s="13" customFormat="1" ht="68.25" customHeight="1">
      <c r="A38" s="336" t="s">
        <v>30</v>
      </c>
      <c r="B38" s="337" t="s">
        <v>157</v>
      </c>
      <c r="C38" s="702" t="s">
        <v>865</v>
      </c>
      <c r="D38" s="700"/>
      <c r="E38" s="700"/>
      <c r="F38" s="700"/>
      <c r="G38" s="700"/>
      <c r="H38" s="701"/>
    </row>
    <row r="39" spans="1:8" s="13" customFormat="1" ht="41.25" customHeight="1">
      <c r="A39" s="459"/>
      <c r="B39" s="337" t="s">
        <v>843</v>
      </c>
      <c r="C39" s="461">
        <f>66+38</f>
        <v>104</v>
      </c>
      <c r="D39" s="324">
        <v>66</v>
      </c>
      <c r="E39" s="703" t="s">
        <v>889</v>
      </c>
      <c r="F39" s="700"/>
      <c r="G39" s="700"/>
      <c r="H39" s="701"/>
    </row>
    <row r="40" spans="1:8" s="13" customFormat="1" ht="30.75" customHeight="1">
      <c r="A40" s="460" t="s">
        <v>844</v>
      </c>
      <c r="B40" s="16" t="s">
        <v>556</v>
      </c>
      <c r="C40" s="461">
        <v>2</v>
      </c>
      <c r="D40" s="324">
        <v>0</v>
      </c>
      <c r="E40" s="282"/>
      <c r="F40" s="316"/>
      <c r="G40" s="316"/>
      <c r="H40" s="317"/>
    </row>
    <row r="41" spans="1:8" s="13" customFormat="1" ht="30.75" customHeight="1">
      <c r="A41" s="460" t="s">
        <v>845</v>
      </c>
      <c r="B41" s="314" t="s">
        <v>557</v>
      </c>
      <c r="C41" s="462">
        <v>1</v>
      </c>
      <c r="D41" s="324">
        <v>0</v>
      </c>
      <c r="E41" s="703" t="s">
        <v>841</v>
      </c>
      <c r="F41" s="700"/>
      <c r="G41" s="700"/>
      <c r="H41" s="701"/>
    </row>
    <row r="42" spans="1:8" s="13" customFormat="1" ht="22.5" customHeight="1">
      <c r="A42" s="107" t="s">
        <v>31</v>
      </c>
      <c r="B42" s="16" t="s">
        <v>32</v>
      </c>
      <c r="C42" s="699" t="s">
        <v>145</v>
      </c>
      <c r="D42" s="700"/>
      <c r="E42" s="700"/>
      <c r="F42" s="700"/>
      <c r="G42" s="700"/>
      <c r="H42" s="701"/>
    </row>
    <row r="43" spans="1:8" s="27" customFormat="1">
      <c r="A43" s="102"/>
      <c r="B43" s="102"/>
      <c r="C43" s="102"/>
      <c r="D43" s="102"/>
      <c r="E43" s="102"/>
      <c r="F43" s="102"/>
      <c r="G43" s="102"/>
      <c r="H43" s="103"/>
    </row>
    <row r="44" spans="1:8" s="27" customFormat="1">
      <c r="A44" s="7"/>
      <c r="B44" s="1"/>
      <c r="C44" s="1"/>
      <c r="D44" s="1"/>
      <c r="E44" s="1"/>
      <c r="F44" s="1"/>
      <c r="G44" s="1"/>
      <c r="H44" s="104"/>
    </row>
    <row r="45" spans="1:8" s="27" customFormat="1">
      <c r="A45" s="7"/>
      <c r="B45" s="1"/>
      <c r="C45" s="1"/>
      <c r="D45" s="1"/>
      <c r="E45" s="1"/>
      <c r="F45" s="1"/>
      <c r="G45" s="1"/>
      <c r="H45" s="104"/>
    </row>
    <row r="46" spans="1:8" s="27" customFormat="1">
      <c r="A46" s="7"/>
      <c r="B46" s="1"/>
      <c r="C46" s="1"/>
      <c r="D46" s="1"/>
      <c r="E46" s="1"/>
      <c r="F46" s="1"/>
      <c r="G46" s="1"/>
      <c r="H46" s="104"/>
    </row>
    <row r="47" spans="1:8" s="27" customFormat="1">
      <c r="A47" s="7"/>
      <c r="B47" s="1"/>
      <c r="C47" s="1"/>
      <c r="D47" s="1"/>
      <c r="E47" s="1"/>
      <c r="F47" s="1"/>
      <c r="G47" s="1"/>
      <c r="H47" s="104"/>
    </row>
    <row r="48" spans="1:8" s="27" customFormat="1">
      <c r="A48" s="7"/>
      <c r="B48" s="1"/>
      <c r="C48" s="1"/>
      <c r="D48" s="1"/>
      <c r="E48" s="1"/>
      <c r="F48" s="1"/>
      <c r="G48" s="1"/>
      <c r="H48" s="104"/>
    </row>
    <row r="49" spans="1:8" s="27" customFormat="1">
      <c r="A49" s="7"/>
      <c r="B49" s="1"/>
      <c r="C49" s="1"/>
      <c r="D49" s="1"/>
      <c r="E49" s="1"/>
      <c r="F49" s="1"/>
      <c r="G49" s="1"/>
      <c r="H49" s="104"/>
    </row>
    <row r="50" spans="1:8" s="27" customFormat="1">
      <c r="A50" s="7"/>
      <c r="B50" s="1"/>
      <c r="C50" s="1"/>
      <c r="D50" s="1"/>
      <c r="E50" s="1"/>
      <c r="F50" s="1"/>
      <c r="G50" s="1"/>
      <c r="H50" s="104"/>
    </row>
    <row r="51" spans="1:8" s="27" customFormat="1">
      <c r="A51" s="7"/>
      <c r="B51" s="1"/>
      <c r="C51" s="1"/>
      <c r="D51" s="1"/>
      <c r="E51" s="1"/>
      <c r="F51" s="1"/>
      <c r="G51" s="1"/>
      <c r="H51" s="104"/>
    </row>
    <row r="52" spans="1:8" s="27" customFormat="1">
      <c r="A52" s="7"/>
      <c r="B52" s="1"/>
      <c r="C52" s="1"/>
      <c r="D52" s="1"/>
      <c r="E52" s="1"/>
      <c r="F52" s="1"/>
      <c r="G52" s="1"/>
      <c r="H52" s="104"/>
    </row>
    <row r="53" spans="1:8" s="27" customFormat="1">
      <c r="A53" s="7"/>
      <c r="B53" s="1"/>
      <c r="C53" s="1"/>
      <c r="D53" s="1"/>
      <c r="E53" s="1"/>
      <c r="F53" s="1"/>
      <c r="G53" s="1"/>
      <c r="H53" s="104"/>
    </row>
    <row r="54" spans="1:8" s="27" customFormat="1">
      <c r="A54" s="7"/>
      <c r="B54" s="1"/>
      <c r="C54" s="1"/>
      <c r="D54" s="1"/>
      <c r="E54" s="1"/>
      <c r="F54" s="1"/>
      <c r="G54" s="1"/>
      <c r="H54" s="104"/>
    </row>
    <row r="55" spans="1:8" s="27" customFormat="1">
      <c r="A55" s="7"/>
      <c r="B55" s="1"/>
      <c r="C55" s="1"/>
      <c r="D55" s="1"/>
      <c r="E55" s="1"/>
      <c r="F55" s="1"/>
      <c r="G55" s="1"/>
      <c r="H55" s="104"/>
    </row>
    <row r="56" spans="1:8" s="27" customFormat="1">
      <c r="A56" s="7"/>
      <c r="B56" s="1"/>
      <c r="C56" s="1"/>
      <c r="D56" s="1"/>
      <c r="E56" s="1"/>
      <c r="F56" s="1"/>
      <c r="G56" s="1"/>
      <c r="H56" s="104"/>
    </row>
    <row r="57" spans="1:8" s="27" customFormat="1">
      <c r="A57" s="7"/>
      <c r="B57" s="1"/>
      <c r="C57" s="1"/>
      <c r="D57" s="1"/>
      <c r="E57" s="1"/>
      <c r="F57" s="1"/>
      <c r="G57" s="1"/>
      <c r="H57" s="104"/>
    </row>
    <row r="58" spans="1:8" s="27" customFormat="1">
      <c r="A58" s="7"/>
      <c r="B58" s="1"/>
      <c r="C58" s="1"/>
      <c r="D58" s="1"/>
      <c r="E58" s="1"/>
      <c r="F58" s="1"/>
      <c r="G58" s="1"/>
      <c r="H58" s="104"/>
    </row>
    <row r="59" spans="1:8" s="27" customFormat="1">
      <c r="A59" s="7"/>
      <c r="B59" s="1"/>
      <c r="C59" s="1"/>
      <c r="D59" s="1"/>
      <c r="E59" s="1"/>
      <c r="F59" s="1"/>
      <c r="G59" s="1"/>
      <c r="H59" s="104"/>
    </row>
    <row r="60" spans="1:8" s="27" customFormat="1">
      <c r="A60" s="7"/>
      <c r="B60" s="1"/>
      <c r="C60" s="1"/>
      <c r="D60" s="1"/>
      <c r="E60" s="1"/>
      <c r="F60" s="1"/>
      <c r="G60" s="1"/>
      <c r="H60" s="104"/>
    </row>
    <row r="61" spans="1:8" s="27" customFormat="1">
      <c r="A61" s="7"/>
      <c r="B61" s="1"/>
      <c r="C61" s="1"/>
      <c r="D61" s="1"/>
      <c r="E61" s="1"/>
      <c r="F61" s="1"/>
      <c r="G61" s="1"/>
      <c r="H61" s="104"/>
    </row>
    <row r="62" spans="1:8" s="27" customFormat="1">
      <c r="A62" s="7"/>
      <c r="B62" s="1"/>
      <c r="C62" s="1"/>
      <c r="D62" s="1"/>
      <c r="E62" s="1"/>
      <c r="F62" s="1"/>
      <c r="G62" s="1"/>
      <c r="H62" s="104"/>
    </row>
    <row r="63" spans="1:8" s="27" customFormat="1">
      <c r="A63" s="7"/>
      <c r="B63" s="1"/>
      <c r="C63" s="1"/>
      <c r="D63" s="1"/>
      <c r="E63" s="1"/>
      <c r="F63" s="1"/>
      <c r="G63" s="1"/>
      <c r="H63" s="104"/>
    </row>
    <row r="64" spans="1:8" s="27" customFormat="1">
      <c r="A64" s="7"/>
      <c r="B64" s="1"/>
      <c r="C64" s="1"/>
      <c r="D64" s="1"/>
      <c r="E64" s="1"/>
      <c r="F64" s="1"/>
      <c r="G64" s="1"/>
      <c r="H64" s="104"/>
    </row>
    <row r="65" spans="1:8" s="27" customFormat="1">
      <c r="A65" s="7"/>
      <c r="B65" s="1"/>
      <c r="C65" s="1"/>
      <c r="D65" s="1"/>
      <c r="E65" s="1"/>
      <c r="F65" s="1"/>
      <c r="G65" s="1"/>
      <c r="H65" s="104"/>
    </row>
    <row r="66" spans="1:8" s="27" customFormat="1">
      <c r="A66" s="7"/>
      <c r="B66" s="1"/>
      <c r="C66" s="1"/>
      <c r="D66" s="1"/>
      <c r="E66" s="1"/>
      <c r="F66" s="1"/>
      <c r="G66" s="1"/>
      <c r="H66" s="104"/>
    </row>
    <row r="67" spans="1:8" s="27" customFormat="1">
      <c r="A67" s="7"/>
      <c r="B67" s="1"/>
      <c r="C67" s="1"/>
      <c r="D67" s="1"/>
      <c r="E67" s="1"/>
      <c r="F67" s="1"/>
      <c r="G67" s="1"/>
      <c r="H67" s="104"/>
    </row>
    <row r="68" spans="1:8" s="27" customFormat="1">
      <c r="A68" s="7"/>
      <c r="B68" s="1"/>
      <c r="C68" s="1"/>
      <c r="D68" s="1"/>
      <c r="E68" s="1"/>
      <c r="F68" s="1"/>
      <c r="G68" s="1"/>
      <c r="H68" s="104"/>
    </row>
    <row r="69" spans="1:8" s="27" customFormat="1">
      <c r="A69" s="7"/>
      <c r="B69" s="1"/>
      <c r="C69" s="1"/>
      <c r="D69" s="1"/>
      <c r="E69" s="1"/>
      <c r="F69" s="1"/>
      <c r="G69" s="1"/>
      <c r="H69" s="104"/>
    </row>
    <row r="70" spans="1:8" s="27" customFormat="1">
      <c r="A70" s="7"/>
      <c r="B70" s="1"/>
      <c r="C70" s="1"/>
      <c r="D70" s="1"/>
      <c r="E70" s="1"/>
      <c r="F70" s="1"/>
      <c r="G70" s="1"/>
      <c r="H70" s="104"/>
    </row>
    <row r="71" spans="1:8" s="27" customFormat="1">
      <c r="A71" s="7"/>
      <c r="B71" s="1"/>
      <c r="C71" s="1"/>
      <c r="D71" s="1"/>
      <c r="E71" s="1"/>
      <c r="F71" s="1"/>
      <c r="G71" s="1"/>
      <c r="H71" s="104"/>
    </row>
    <row r="72" spans="1:8" s="27" customFormat="1">
      <c r="A72" s="7"/>
      <c r="B72" s="1"/>
      <c r="C72" s="1"/>
      <c r="D72" s="1"/>
      <c r="E72" s="1"/>
      <c r="F72" s="1"/>
      <c r="G72" s="1"/>
      <c r="H72" s="104"/>
    </row>
    <row r="73" spans="1:8" s="27" customFormat="1">
      <c r="A73" s="7"/>
      <c r="B73" s="1"/>
      <c r="C73" s="1"/>
      <c r="D73" s="1"/>
      <c r="E73" s="1"/>
      <c r="F73" s="1"/>
      <c r="G73" s="1"/>
      <c r="H73" s="104"/>
    </row>
    <row r="74" spans="1:8" s="27" customFormat="1">
      <c r="A74" s="7"/>
      <c r="B74" s="1"/>
      <c r="C74" s="1"/>
      <c r="D74" s="1"/>
      <c r="E74" s="1"/>
      <c r="F74" s="1"/>
      <c r="G74" s="1"/>
      <c r="H74" s="104"/>
    </row>
    <row r="75" spans="1:8" s="27" customFormat="1">
      <c r="A75" s="7"/>
      <c r="B75" s="1"/>
      <c r="C75" s="1"/>
      <c r="D75" s="1"/>
      <c r="E75" s="1"/>
      <c r="F75" s="1"/>
      <c r="G75" s="1"/>
      <c r="H75" s="104"/>
    </row>
    <row r="76" spans="1:8" s="27" customFormat="1">
      <c r="A76" s="7"/>
      <c r="B76" s="1"/>
      <c r="C76" s="1"/>
      <c r="D76" s="1"/>
      <c r="E76" s="1"/>
      <c r="F76" s="1"/>
      <c r="G76" s="1"/>
      <c r="H76" s="104"/>
    </row>
    <row r="77" spans="1:8" s="27" customFormat="1">
      <c r="A77" s="7"/>
      <c r="B77" s="1"/>
      <c r="C77" s="1"/>
      <c r="D77" s="1"/>
      <c r="E77" s="1"/>
      <c r="F77" s="1"/>
      <c r="G77" s="1"/>
      <c r="H77" s="104"/>
    </row>
    <row r="78" spans="1:8" s="27" customFormat="1">
      <c r="A78" s="7"/>
      <c r="B78" s="1"/>
      <c r="C78" s="1"/>
      <c r="D78" s="1"/>
      <c r="E78" s="1"/>
      <c r="F78" s="1"/>
      <c r="G78" s="1"/>
      <c r="H78" s="104"/>
    </row>
    <row r="79" spans="1:8" s="27" customFormat="1">
      <c r="A79" s="7"/>
      <c r="B79" s="1"/>
      <c r="C79" s="1"/>
      <c r="D79" s="1"/>
      <c r="E79" s="1"/>
      <c r="F79" s="1"/>
      <c r="G79" s="1"/>
      <c r="H79" s="104"/>
    </row>
    <row r="80" spans="1:8" s="27" customFormat="1">
      <c r="A80" s="7"/>
      <c r="B80" s="1"/>
      <c r="C80" s="1"/>
      <c r="D80" s="1"/>
      <c r="E80" s="1"/>
      <c r="F80" s="1"/>
      <c r="G80" s="1"/>
      <c r="H80" s="104"/>
    </row>
    <row r="81" spans="1:8" s="27" customFormat="1">
      <c r="A81" s="7"/>
      <c r="B81" s="1"/>
      <c r="C81" s="1"/>
      <c r="D81" s="1"/>
      <c r="E81" s="1"/>
      <c r="F81" s="1"/>
      <c r="G81" s="1"/>
      <c r="H81" s="104"/>
    </row>
  </sheetData>
  <sheetProtection password="D76D" sheet="1" objects="1" scenarios="1"/>
  <mergeCells count="19">
    <mergeCell ref="A1:H1"/>
    <mergeCell ref="A24:A31"/>
    <mergeCell ref="B19:H19"/>
    <mergeCell ref="C9:H9"/>
    <mergeCell ref="C20:H20"/>
    <mergeCell ref="C21:H21"/>
    <mergeCell ref="C22:H22"/>
    <mergeCell ref="C23:H23"/>
    <mergeCell ref="C24:H24"/>
    <mergeCell ref="E10:H13"/>
    <mergeCell ref="C42:H42"/>
    <mergeCell ref="C33:H33"/>
    <mergeCell ref="C34:H34"/>
    <mergeCell ref="C35:H35"/>
    <mergeCell ref="C36:H36"/>
    <mergeCell ref="C37:H37"/>
    <mergeCell ref="E39:H39"/>
    <mergeCell ref="E41:H41"/>
    <mergeCell ref="C38:H38"/>
  </mergeCells>
  <phoneticPr fontId="2" type="noConversion"/>
  <pageMargins left="0.74803149606299213" right="0.74803149606299213" top="0.98425196850393704" bottom="0.98425196850393704" header="0.51181102362204722" footer="0.51181102362204722"/>
  <pageSetup paperSize="9" scale="95" fitToHeight="4" orientation="landscape" horizontalDpi="4294967293" r:id="rId1"/>
  <headerFooter alignWithMargins="0">
    <oddHeader>&amp;L&amp;"Arial,Fet"Alfa Laval Sustainability GRI Report and Cross Reference 2011: LABOUR PRACTICES AND DECENT WORK  Page &amp;P of &amp;N&amp;R&amp;"Arial,Fet"Published   31 March 2012</oddHeader>
  </headerFooter>
  <drawing r:id="rId2"/>
</worksheet>
</file>

<file path=xl/worksheets/sheet11.xml><?xml version="1.0" encoding="utf-8"?>
<worksheet xmlns="http://schemas.openxmlformats.org/spreadsheetml/2006/main" xmlns:r="http://schemas.openxmlformats.org/officeDocument/2006/relationships">
  <sheetPr codeName="Sheet9">
    <pageSetUpPr fitToPage="1"/>
  </sheetPr>
  <dimension ref="A1:L41"/>
  <sheetViews>
    <sheetView showGridLines="0" showRowColHeaders="0" zoomScaleNormal="100" workbookViewId="0">
      <pane ySplit="3" topLeftCell="A4" activePane="bottomLeft" state="frozen"/>
      <selection pane="bottomLeft" activeCell="C4" sqref="C4:H4"/>
    </sheetView>
  </sheetViews>
  <sheetFormatPr defaultRowHeight="12.75"/>
  <cols>
    <col min="1" max="1" width="5.5703125" style="22" customWidth="1"/>
    <col min="2" max="2" width="32.85546875" style="5" customWidth="1"/>
    <col min="3" max="3" width="8.42578125" style="5" customWidth="1"/>
    <col min="4" max="4" width="8.7109375" style="5" customWidth="1"/>
    <col min="5" max="5" width="7.5703125" style="5" customWidth="1"/>
    <col min="6" max="6" width="7.5703125" style="150" customWidth="1"/>
    <col min="7" max="7" width="6.85546875" style="150" customWidth="1"/>
    <col min="8" max="8" width="58.28515625" style="23" customWidth="1"/>
  </cols>
  <sheetData>
    <row r="1" spans="1:12" ht="34.5" customHeight="1">
      <c r="A1" s="704" t="s">
        <v>33</v>
      </c>
      <c r="B1" s="705"/>
      <c r="C1" s="705"/>
      <c r="D1" s="705"/>
      <c r="E1" s="706"/>
      <c r="F1" s="706"/>
      <c r="G1" s="706"/>
      <c r="H1" s="706"/>
    </row>
    <row r="2" spans="1:12" ht="4.5" customHeight="1">
      <c r="A2" s="31"/>
      <c r="B2" s="76"/>
      <c r="C2" s="76"/>
      <c r="D2" s="76"/>
      <c r="E2" s="76"/>
      <c r="F2" s="151"/>
      <c r="G2" s="151"/>
      <c r="H2" s="77"/>
    </row>
    <row r="3" spans="1:12" s="101" customFormat="1" ht="15.75" customHeight="1">
      <c r="A3" s="286" t="s">
        <v>138</v>
      </c>
      <c r="B3" s="62" t="s">
        <v>217</v>
      </c>
      <c r="C3" s="62">
        <v>2011</v>
      </c>
      <c r="D3" s="62">
        <v>2010</v>
      </c>
      <c r="E3" s="62">
        <v>2009</v>
      </c>
      <c r="F3" s="62">
        <v>2008</v>
      </c>
      <c r="G3" s="62">
        <v>2007</v>
      </c>
      <c r="H3" s="62" t="s">
        <v>218</v>
      </c>
    </row>
    <row r="4" spans="1:12" s="13" customFormat="1" ht="56.25" customHeight="1">
      <c r="A4" s="19" t="s">
        <v>34</v>
      </c>
      <c r="B4" s="15" t="s">
        <v>196</v>
      </c>
      <c r="C4" s="532" t="s">
        <v>129</v>
      </c>
      <c r="D4" s="542"/>
      <c r="E4" s="542"/>
      <c r="F4" s="542"/>
      <c r="G4" s="542"/>
      <c r="H4" s="543"/>
      <c r="I4" s="422"/>
      <c r="J4" s="345"/>
      <c r="K4" s="345"/>
      <c r="L4" s="345"/>
    </row>
    <row r="5" spans="1:12" s="13" customFormat="1" ht="159.75" customHeight="1">
      <c r="A5" s="724" t="s">
        <v>35</v>
      </c>
      <c r="B5" s="307" t="s">
        <v>54</v>
      </c>
      <c r="C5" s="544" t="s">
        <v>622</v>
      </c>
      <c r="D5" s="542"/>
      <c r="E5" s="542"/>
      <c r="F5" s="542"/>
      <c r="G5" s="542"/>
      <c r="H5" s="543"/>
      <c r="I5" s="423"/>
      <c r="J5" s="103"/>
      <c r="K5" s="103"/>
      <c r="L5" s="345"/>
    </row>
    <row r="6" spans="1:12" s="13" customFormat="1" ht="24" customHeight="1">
      <c r="A6" s="725"/>
      <c r="B6" s="305" t="s">
        <v>541</v>
      </c>
      <c r="C6" s="287">
        <v>200</v>
      </c>
      <c r="D6" s="287">
        <v>173</v>
      </c>
      <c r="E6" s="287">
        <v>157</v>
      </c>
      <c r="F6" s="287">
        <v>131</v>
      </c>
      <c r="G6" s="287">
        <v>97</v>
      </c>
      <c r="H6" s="288"/>
      <c r="I6" s="103"/>
      <c r="J6" s="103"/>
      <c r="K6" s="103"/>
    </row>
    <row r="7" spans="1:12" s="13" customFormat="1" ht="24" customHeight="1">
      <c r="A7" s="725"/>
      <c r="B7" s="305" t="s">
        <v>540</v>
      </c>
      <c r="C7" s="287">
        <f>32+26+31+13</f>
        <v>102</v>
      </c>
      <c r="D7" s="287">
        <v>102</v>
      </c>
      <c r="E7" s="287">
        <v>117</v>
      </c>
      <c r="F7" s="287">
        <v>133</v>
      </c>
      <c r="G7" s="287">
        <v>187</v>
      </c>
      <c r="H7" s="288"/>
      <c r="I7" s="103"/>
      <c r="J7" s="103"/>
      <c r="K7" s="103"/>
    </row>
    <row r="8" spans="1:12" s="13" customFormat="1" ht="24" customHeight="1">
      <c r="A8" s="725"/>
      <c r="B8" s="305" t="s">
        <v>536</v>
      </c>
      <c r="C8" s="309">
        <v>0.74</v>
      </c>
      <c r="D8" s="309">
        <v>0.75</v>
      </c>
      <c r="E8" s="309">
        <v>0.72</v>
      </c>
      <c r="F8" s="309">
        <v>0.69</v>
      </c>
      <c r="G8" s="309">
        <v>0.64</v>
      </c>
      <c r="H8" s="288"/>
      <c r="I8" s="103"/>
      <c r="J8" s="103"/>
      <c r="K8" s="103"/>
    </row>
    <row r="9" spans="1:12" s="13" customFormat="1" ht="81" customHeight="1">
      <c r="A9" s="725"/>
      <c r="B9" s="305" t="s">
        <v>544</v>
      </c>
      <c r="C9" s="287">
        <v>192</v>
      </c>
      <c r="D9" s="188">
        <f>D6-12</f>
        <v>161</v>
      </c>
      <c r="E9" s="188">
        <v>149</v>
      </c>
      <c r="F9" s="188">
        <v>103</v>
      </c>
      <c r="G9" s="188">
        <v>63</v>
      </c>
      <c r="H9" s="306" t="s">
        <v>623</v>
      </c>
      <c r="I9" s="103"/>
      <c r="J9" s="103"/>
      <c r="K9" s="103"/>
    </row>
    <row r="10" spans="1:12" s="13" customFormat="1" ht="22.5">
      <c r="A10" s="725"/>
      <c r="B10" s="305" t="s">
        <v>537</v>
      </c>
      <c r="C10" s="305">
        <v>34</v>
      </c>
      <c r="D10" s="188">
        <v>32</v>
      </c>
      <c r="E10" s="188">
        <v>30</v>
      </c>
      <c r="F10" s="188" t="s">
        <v>102</v>
      </c>
      <c r="G10" s="188" t="s">
        <v>102</v>
      </c>
      <c r="H10" s="288"/>
    </row>
    <row r="11" spans="1:12" s="13" customFormat="1" ht="24" customHeight="1">
      <c r="A11" s="725"/>
      <c r="B11" s="305" t="s">
        <v>542</v>
      </c>
      <c r="C11" s="373">
        <v>34</v>
      </c>
      <c r="D11" s="287">
        <v>32</v>
      </c>
      <c r="E11" s="287">
        <v>30</v>
      </c>
      <c r="F11" s="188" t="s">
        <v>102</v>
      </c>
      <c r="G11" s="188" t="s">
        <v>102</v>
      </c>
      <c r="H11" s="288"/>
      <c r="I11" s="103"/>
      <c r="J11" s="103"/>
      <c r="K11" s="103"/>
    </row>
    <row r="12" spans="1:12" s="13" customFormat="1" ht="11.25">
      <c r="A12" s="639"/>
      <c r="B12" s="305" t="s">
        <v>538</v>
      </c>
      <c r="C12" s="374"/>
      <c r="D12" s="311">
        <f>178/250</f>
        <v>0.71199999999999997</v>
      </c>
      <c r="E12" s="310">
        <f>172/250</f>
        <v>0.68799999999999994</v>
      </c>
      <c r="F12" s="188" t="s">
        <v>102</v>
      </c>
      <c r="G12" s="188" t="s">
        <v>102</v>
      </c>
      <c r="H12" s="288"/>
    </row>
    <row r="13" spans="1:12" s="13" customFormat="1" ht="22.5">
      <c r="A13" s="639"/>
      <c r="B13" s="305" t="s">
        <v>543</v>
      </c>
      <c r="C13" s="374">
        <v>2</v>
      </c>
      <c r="D13" s="308">
        <v>0</v>
      </c>
      <c r="E13" s="188">
        <v>0</v>
      </c>
      <c r="F13" s="188" t="s">
        <v>102</v>
      </c>
      <c r="G13" s="188" t="s">
        <v>102</v>
      </c>
      <c r="H13" s="288"/>
    </row>
    <row r="14" spans="1:12" s="13" customFormat="1" ht="11.25">
      <c r="A14" s="639"/>
      <c r="B14" s="305"/>
      <c r="C14" s="374"/>
      <c r="D14" s="308"/>
      <c r="E14" s="188"/>
      <c r="F14" s="188"/>
      <c r="G14" s="188"/>
      <c r="H14" s="288"/>
    </row>
    <row r="15" spans="1:12" s="13" customFormat="1" ht="11.25">
      <c r="A15" s="616"/>
      <c r="B15" s="305" t="s">
        <v>539</v>
      </c>
      <c r="C15" s="374">
        <v>0</v>
      </c>
      <c r="D15" s="308">
        <v>7</v>
      </c>
      <c r="E15" s="188"/>
      <c r="F15" s="188"/>
      <c r="G15" s="188"/>
      <c r="H15" s="288"/>
    </row>
    <row r="16" spans="1:12" s="13" customFormat="1">
      <c r="A16" s="291"/>
      <c r="B16" s="275"/>
      <c r="C16" s="283"/>
      <c r="D16" s="283"/>
      <c r="E16" s="292"/>
      <c r="F16" s="284"/>
      <c r="G16" s="284"/>
      <c r="H16" s="285"/>
    </row>
    <row r="17" spans="1:8" s="13" customFormat="1" ht="56.25" customHeight="1">
      <c r="A17" s="19" t="s">
        <v>36</v>
      </c>
      <c r="B17" s="10" t="s">
        <v>119</v>
      </c>
      <c r="C17" s="544" t="s">
        <v>362</v>
      </c>
      <c r="D17" s="542"/>
      <c r="E17" s="542"/>
      <c r="F17" s="542"/>
      <c r="G17" s="542"/>
      <c r="H17" s="543"/>
    </row>
    <row r="18" spans="1:8" s="13" customFormat="1" ht="33.75">
      <c r="A18" s="19" t="s">
        <v>37</v>
      </c>
      <c r="B18" s="15" t="s">
        <v>211</v>
      </c>
      <c r="C18" s="15"/>
      <c r="D18" s="15"/>
      <c r="E18" s="15"/>
      <c r="F18" s="14"/>
      <c r="G18" s="14"/>
    </row>
    <row r="19" spans="1:8" s="13" customFormat="1" ht="11.25">
      <c r="A19" s="14"/>
      <c r="B19" s="305" t="s">
        <v>855</v>
      </c>
      <c r="C19" s="149">
        <f>35+38</f>
        <v>73</v>
      </c>
      <c r="D19" s="149">
        <v>37</v>
      </c>
      <c r="E19" s="149">
        <v>48</v>
      </c>
      <c r="F19" s="149">
        <v>48</v>
      </c>
      <c r="G19" s="14">
        <v>48</v>
      </c>
      <c r="H19" s="721" t="s">
        <v>75</v>
      </c>
    </row>
    <row r="20" spans="1:8" s="13" customFormat="1" ht="11.25">
      <c r="A20" s="14"/>
      <c r="B20" s="149" t="s">
        <v>74</v>
      </c>
      <c r="C20" s="149">
        <v>66</v>
      </c>
      <c r="D20" s="149">
        <v>63</v>
      </c>
      <c r="E20" s="149">
        <v>48</v>
      </c>
      <c r="F20" s="149">
        <v>48</v>
      </c>
      <c r="G20" s="14">
        <v>48</v>
      </c>
      <c r="H20" s="722"/>
    </row>
    <row r="21" spans="1:8" s="13" customFormat="1" ht="22.5">
      <c r="A21" s="14"/>
      <c r="B21" s="305" t="s">
        <v>624</v>
      </c>
      <c r="C21" s="305">
        <v>2</v>
      </c>
      <c r="D21" s="149">
        <v>0</v>
      </c>
      <c r="E21" s="149">
        <v>1</v>
      </c>
      <c r="F21" s="149">
        <v>1</v>
      </c>
      <c r="G21" s="14">
        <v>0</v>
      </c>
      <c r="H21" s="722"/>
    </row>
    <row r="22" spans="1:8" s="13" customFormat="1" ht="22.5">
      <c r="A22" s="14"/>
      <c r="B22" s="305" t="s">
        <v>625</v>
      </c>
      <c r="C22" s="305">
        <v>1</v>
      </c>
      <c r="D22" s="149">
        <v>0</v>
      </c>
      <c r="E22" s="149">
        <v>0</v>
      </c>
      <c r="F22" s="149">
        <v>0</v>
      </c>
      <c r="G22" s="14">
        <v>1</v>
      </c>
      <c r="H22" s="723"/>
    </row>
    <row r="23" spans="1:8" s="13" customFormat="1" ht="11.25">
      <c r="A23" s="19"/>
      <c r="B23" s="15"/>
      <c r="C23" s="15"/>
      <c r="D23" s="15"/>
      <c r="E23" s="15"/>
      <c r="F23" s="14"/>
      <c r="G23" s="14"/>
      <c r="H23" s="10"/>
    </row>
    <row r="24" spans="1:8" s="13" customFormat="1" ht="67.5">
      <c r="A24" s="19" t="s">
        <v>38</v>
      </c>
      <c r="B24" s="15" t="s">
        <v>212</v>
      </c>
      <c r="C24" s="14" t="s">
        <v>8</v>
      </c>
      <c r="D24" s="14" t="s">
        <v>8</v>
      </c>
      <c r="E24" s="14" t="s">
        <v>8</v>
      </c>
      <c r="F24" s="14" t="s">
        <v>8</v>
      </c>
      <c r="G24" s="14" t="s">
        <v>8</v>
      </c>
      <c r="H24" s="10" t="s">
        <v>158</v>
      </c>
    </row>
    <row r="25" spans="1:8" s="13" customFormat="1" ht="58.5" customHeight="1">
      <c r="A25" s="290" t="s">
        <v>39</v>
      </c>
      <c r="B25" s="290" t="s">
        <v>213</v>
      </c>
      <c r="C25" s="289" t="s">
        <v>8</v>
      </c>
      <c r="D25" s="289" t="s">
        <v>8</v>
      </c>
      <c r="E25" s="289" t="s">
        <v>8</v>
      </c>
      <c r="F25" s="289" t="s">
        <v>8</v>
      </c>
      <c r="G25" s="289" t="s">
        <v>8</v>
      </c>
      <c r="H25" s="230" t="s">
        <v>319</v>
      </c>
    </row>
    <row r="26" spans="1:8" s="13" customFormat="1" ht="67.5">
      <c r="A26" s="20" t="s">
        <v>40</v>
      </c>
      <c r="B26" s="18" t="s">
        <v>214</v>
      </c>
      <c r="C26" s="17" t="s">
        <v>8</v>
      </c>
      <c r="D26" s="17" t="s">
        <v>8</v>
      </c>
      <c r="E26" s="17" t="s">
        <v>8</v>
      </c>
      <c r="F26" s="17" t="s">
        <v>8</v>
      </c>
      <c r="G26" s="17" t="s">
        <v>8</v>
      </c>
      <c r="H26" s="16" t="s">
        <v>126</v>
      </c>
    </row>
    <row r="27" spans="1:8" s="13" customFormat="1" ht="22.5" customHeight="1">
      <c r="A27" s="20" t="s">
        <v>41</v>
      </c>
      <c r="B27" s="16" t="s">
        <v>121</v>
      </c>
      <c r="C27" s="699" t="s">
        <v>127</v>
      </c>
      <c r="D27" s="700"/>
      <c r="E27" s="700"/>
      <c r="F27" s="700"/>
      <c r="G27" s="700"/>
      <c r="H27" s="701"/>
    </row>
    <row r="28" spans="1:8" s="13" customFormat="1" ht="22.5" customHeight="1">
      <c r="A28" s="20" t="s">
        <v>42</v>
      </c>
      <c r="B28" s="16" t="s">
        <v>120</v>
      </c>
      <c r="C28" s="699" t="s">
        <v>128</v>
      </c>
      <c r="D28" s="700"/>
      <c r="E28" s="700"/>
      <c r="F28" s="700"/>
      <c r="G28" s="700"/>
      <c r="H28" s="701"/>
    </row>
    <row r="29" spans="1:8" ht="15">
      <c r="A29" s="21"/>
      <c r="B29" s="6"/>
      <c r="C29" s="6"/>
      <c r="D29" s="6"/>
      <c r="E29" s="6"/>
      <c r="F29" s="152"/>
      <c r="G29" s="152"/>
    </row>
    <row r="30" spans="1:8" ht="15">
      <c r="A30" s="21"/>
      <c r="B30" s="6"/>
      <c r="C30" s="6"/>
      <c r="D30" s="6"/>
      <c r="E30" s="6"/>
      <c r="F30" s="152"/>
      <c r="G30" s="152"/>
    </row>
    <row r="31" spans="1:8" ht="15">
      <c r="A31" s="21"/>
      <c r="B31" s="6"/>
      <c r="C31" s="6"/>
      <c r="D31" s="6"/>
      <c r="E31" s="6"/>
      <c r="F31" s="152"/>
      <c r="G31" s="152"/>
    </row>
    <row r="32" spans="1:8" ht="15">
      <c r="A32" s="21"/>
      <c r="B32" s="6"/>
      <c r="C32" s="6"/>
      <c r="D32" s="6"/>
      <c r="E32" s="6"/>
      <c r="F32" s="152"/>
      <c r="G32" s="152"/>
    </row>
    <row r="33" spans="1:7" ht="15">
      <c r="A33" s="21"/>
      <c r="B33" s="6"/>
      <c r="C33" s="6"/>
      <c r="D33" s="6"/>
      <c r="E33" s="6"/>
      <c r="F33" s="152"/>
      <c r="G33" s="152"/>
    </row>
    <row r="34" spans="1:7" ht="15">
      <c r="A34" s="21"/>
      <c r="B34" s="6"/>
      <c r="C34" s="6"/>
      <c r="D34" s="6"/>
      <c r="E34" s="6"/>
      <c r="F34" s="152"/>
      <c r="G34" s="152"/>
    </row>
    <row r="35" spans="1:7" ht="15">
      <c r="A35" s="21"/>
      <c r="B35" s="6"/>
      <c r="C35" s="6"/>
      <c r="D35" s="6"/>
      <c r="E35" s="6"/>
      <c r="F35" s="152"/>
      <c r="G35" s="152"/>
    </row>
    <row r="36" spans="1:7" ht="15">
      <c r="A36" s="21"/>
      <c r="B36" s="6"/>
      <c r="C36" s="6"/>
      <c r="D36" s="6"/>
      <c r="E36" s="6"/>
      <c r="F36" s="152"/>
      <c r="G36" s="152"/>
    </row>
    <row r="37" spans="1:7" ht="15">
      <c r="A37" s="21"/>
      <c r="B37" s="6"/>
      <c r="C37" s="6"/>
      <c r="D37" s="6"/>
      <c r="E37" s="6"/>
      <c r="F37" s="152"/>
      <c r="G37" s="152"/>
    </row>
    <row r="38" spans="1:7" ht="15">
      <c r="A38" s="21"/>
      <c r="B38" s="6"/>
      <c r="C38" s="6"/>
      <c r="D38" s="6"/>
      <c r="E38" s="6"/>
      <c r="F38" s="152"/>
      <c r="G38" s="152"/>
    </row>
    <row r="39" spans="1:7" ht="15">
      <c r="A39" s="21"/>
      <c r="B39" s="6"/>
      <c r="C39" s="6"/>
      <c r="D39" s="6"/>
      <c r="E39" s="6"/>
      <c r="F39" s="152"/>
      <c r="G39" s="152"/>
    </row>
    <row r="40" spans="1:7" ht="15">
      <c r="A40" s="21"/>
      <c r="B40" s="6"/>
      <c r="C40" s="6"/>
      <c r="D40" s="6"/>
      <c r="E40" s="6"/>
      <c r="F40" s="152"/>
      <c r="G40" s="152"/>
    </row>
    <row r="41" spans="1:7" ht="15">
      <c r="A41" s="21"/>
      <c r="B41" s="6"/>
      <c r="C41" s="6"/>
      <c r="D41" s="6"/>
      <c r="E41" s="6"/>
      <c r="F41" s="152"/>
      <c r="G41" s="152"/>
    </row>
  </sheetData>
  <sheetProtection password="D76D" sheet="1" objects="1" scenarios="1"/>
  <mergeCells count="8">
    <mergeCell ref="C28:H28"/>
    <mergeCell ref="C5:H5"/>
    <mergeCell ref="C4:H4"/>
    <mergeCell ref="H19:H22"/>
    <mergeCell ref="A1:H1"/>
    <mergeCell ref="A5:A15"/>
    <mergeCell ref="C17:H17"/>
    <mergeCell ref="C27:H27"/>
  </mergeCells>
  <phoneticPr fontId="2" type="noConversion"/>
  <pageMargins left="0.74803149606299213" right="0.74803149606299213" top="0.82677165354330717" bottom="0.6692913385826772" header="0.51181102362204722" footer="0.51181102362204722"/>
  <pageSetup paperSize="9" scale="91" fitToHeight="5" orientation="landscape" horizontalDpi="4294967293" r:id="rId1"/>
  <headerFooter alignWithMargins="0">
    <oddHeader>&amp;L&amp;"Arial,Fet"&amp;12Alfa Laval Sustainability GRI Report and Cross Reference 2011: HUMAN RIGHTS  Page &amp;P of &amp;N&amp;R&amp;"Arial,Fet"&amp;11Published on 31 March 2012</oddHeader>
  </headerFooter>
  <drawing r:id="rId2"/>
</worksheet>
</file>

<file path=xl/worksheets/sheet12.xml><?xml version="1.0" encoding="utf-8"?>
<worksheet xmlns="http://schemas.openxmlformats.org/spreadsheetml/2006/main" xmlns:r="http://schemas.openxmlformats.org/officeDocument/2006/relationships">
  <sheetPr codeName="Sheet10"/>
  <dimension ref="A1:BT17"/>
  <sheetViews>
    <sheetView showGridLines="0" showRowColHeaders="0" workbookViewId="0">
      <pane ySplit="3" topLeftCell="A4" activePane="bottomLeft" state="frozen"/>
      <selection pane="bottomLeft" activeCell="C4" sqref="C4:E4"/>
    </sheetView>
  </sheetViews>
  <sheetFormatPr defaultRowHeight="12.75"/>
  <cols>
    <col min="1" max="1" width="7" style="9" customWidth="1"/>
    <col min="2" max="2" width="27.85546875" style="2" customWidth="1"/>
    <col min="3" max="3" width="9.42578125" style="2" customWidth="1"/>
    <col min="4" max="4" width="8.5703125" style="11" customWidth="1"/>
    <col min="5" max="5" width="60.7109375" style="2" customWidth="1"/>
    <col min="6" max="72" width="9.140625" style="27"/>
  </cols>
  <sheetData>
    <row r="1" spans="1:72" ht="34.5" customHeight="1">
      <c r="A1" s="704" t="s">
        <v>43</v>
      </c>
      <c r="B1" s="500"/>
      <c r="C1" s="500"/>
      <c r="D1" s="500"/>
      <c r="E1" s="500"/>
    </row>
    <row r="2" spans="1:72" ht="9" customHeight="1">
      <c r="A2" s="78"/>
      <c r="B2" s="79"/>
      <c r="C2" s="79"/>
      <c r="D2" s="325"/>
      <c r="E2" s="79"/>
    </row>
    <row r="3" spans="1:72" s="101" customFormat="1" ht="15.75">
      <c r="A3" s="286" t="s">
        <v>138</v>
      </c>
      <c r="B3" s="62" t="s">
        <v>217</v>
      </c>
      <c r="C3" s="62">
        <v>2011</v>
      </c>
      <c r="D3" s="62">
        <v>2010</v>
      </c>
      <c r="E3" s="62" t="s">
        <v>218</v>
      </c>
      <c r="F3" s="61"/>
      <c r="G3" s="61"/>
      <c r="H3" s="61"/>
      <c r="I3" s="61"/>
      <c r="J3" s="61"/>
      <c r="K3" s="61"/>
      <c r="L3" s="61"/>
      <c r="M3" s="61"/>
      <c r="N3" s="61"/>
      <c r="O3" s="61"/>
      <c r="P3" s="61"/>
      <c r="Q3" s="61"/>
      <c r="R3" s="61"/>
      <c r="S3" s="61"/>
      <c r="T3" s="61"/>
      <c r="U3" s="61"/>
      <c r="V3" s="61"/>
      <c r="W3" s="61"/>
      <c r="X3" s="61"/>
      <c r="Y3" s="61"/>
      <c r="Z3" s="61"/>
      <c r="AA3" s="61"/>
      <c r="AB3" s="61"/>
      <c r="AC3" s="61"/>
      <c r="AD3" s="61"/>
      <c r="AE3" s="61"/>
      <c r="AF3" s="61"/>
      <c r="AG3" s="61"/>
      <c r="AH3" s="61"/>
      <c r="AI3" s="61"/>
      <c r="AJ3" s="61"/>
      <c r="AK3" s="61"/>
      <c r="AL3" s="61"/>
      <c r="AM3" s="61"/>
      <c r="AN3" s="61"/>
      <c r="AO3" s="61"/>
      <c r="AP3" s="61"/>
      <c r="AQ3" s="61"/>
      <c r="AR3" s="61"/>
      <c r="AS3" s="61"/>
      <c r="AT3" s="61"/>
      <c r="AU3" s="61"/>
      <c r="AV3" s="61"/>
      <c r="AW3" s="61"/>
      <c r="AX3" s="61"/>
      <c r="AY3" s="61"/>
      <c r="AZ3" s="61"/>
      <c r="BA3" s="61"/>
      <c r="BB3" s="61"/>
      <c r="BC3" s="61"/>
      <c r="BD3" s="61"/>
      <c r="BE3" s="61"/>
      <c r="BF3" s="61"/>
      <c r="BG3" s="61"/>
      <c r="BH3" s="61"/>
      <c r="BI3" s="61"/>
      <c r="BJ3" s="61"/>
      <c r="BK3" s="61"/>
      <c r="BL3" s="61"/>
      <c r="BM3" s="61"/>
      <c r="BN3" s="61"/>
      <c r="BO3" s="61"/>
      <c r="BP3" s="61"/>
      <c r="BQ3" s="61"/>
      <c r="BR3" s="61"/>
      <c r="BS3" s="61"/>
      <c r="BT3" s="61"/>
    </row>
    <row r="4" spans="1:72" s="24" customFormat="1" ht="114.75" customHeight="1">
      <c r="A4" s="17" t="s">
        <v>44</v>
      </c>
      <c r="B4" s="18" t="s">
        <v>202</v>
      </c>
      <c r="C4" s="702" t="s">
        <v>554</v>
      </c>
      <c r="D4" s="700"/>
      <c r="E4" s="701"/>
      <c r="F4" s="344"/>
      <c r="G4" s="345"/>
      <c r="H4" s="345"/>
      <c r="I4" s="345"/>
      <c r="J4" s="345"/>
      <c r="K4" s="345"/>
      <c r="L4" s="345"/>
      <c r="M4" s="345"/>
      <c r="N4" s="345"/>
      <c r="O4" s="345"/>
      <c r="P4" s="345"/>
      <c r="Q4" s="345"/>
      <c r="R4" s="345"/>
      <c r="S4" s="345"/>
      <c r="T4" s="345"/>
      <c r="U4" s="345"/>
      <c r="V4" s="345"/>
      <c r="W4" s="345"/>
      <c r="X4" s="345"/>
      <c r="Y4" s="345"/>
      <c r="Z4" s="345"/>
      <c r="AA4" s="345"/>
      <c r="AB4" s="345"/>
      <c r="AC4" s="345"/>
      <c r="AD4" s="345"/>
      <c r="AE4" s="345"/>
      <c r="AF4" s="345"/>
      <c r="AG4" s="345"/>
      <c r="AH4" s="345"/>
      <c r="AI4" s="345"/>
      <c r="AJ4" s="345"/>
      <c r="AK4" s="345"/>
      <c r="AL4" s="345"/>
      <c r="AM4" s="345"/>
      <c r="AN4" s="345"/>
      <c r="AO4" s="345"/>
      <c r="AP4" s="345"/>
      <c r="AQ4" s="345"/>
      <c r="AR4" s="345"/>
      <c r="AS4" s="345"/>
      <c r="AT4" s="345"/>
      <c r="AU4" s="345"/>
      <c r="AV4" s="345"/>
      <c r="AW4" s="345"/>
      <c r="AX4" s="345"/>
      <c r="AY4" s="345"/>
      <c r="AZ4" s="345"/>
      <c r="BA4" s="345"/>
      <c r="BB4" s="345"/>
      <c r="BC4" s="345"/>
      <c r="BD4" s="345"/>
      <c r="BE4" s="345"/>
      <c r="BF4" s="345"/>
      <c r="BG4" s="345"/>
      <c r="BH4" s="345"/>
      <c r="BI4" s="345"/>
      <c r="BJ4" s="345"/>
      <c r="BK4" s="345"/>
      <c r="BL4" s="345"/>
      <c r="BM4" s="345"/>
      <c r="BN4" s="345"/>
      <c r="BO4" s="345"/>
      <c r="BP4" s="345"/>
      <c r="BQ4" s="345"/>
      <c r="BR4" s="345"/>
      <c r="BS4" s="345"/>
      <c r="BT4" s="345"/>
    </row>
    <row r="5" spans="1:72" s="24" customFormat="1" ht="100.5" customHeight="1">
      <c r="A5" s="730" t="s">
        <v>45</v>
      </c>
      <c r="B5" s="322" t="s">
        <v>215</v>
      </c>
      <c r="C5" s="702" t="s">
        <v>555</v>
      </c>
      <c r="D5" s="700"/>
      <c r="E5" s="701"/>
      <c r="F5" s="344"/>
      <c r="G5" s="345"/>
      <c r="H5" s="345"/>
      <c r="I5" s="345"/>
      <c r="J5" s="345"/>
      <c r="K5" s="345"/>
      <c r="L5" s="345"/>
      <c r="M5" s="345"/>
      <c r="N5" s="345"/>
      <c r="O5" s="345"/>
      <c r="P5" s="345"/>
      <c r="Q5" s="345"/>
      <c r="R5" s="345"/>
      <c r="S5" s="345"/>
      <c r="T5" s="345"/>
      <c r="U5" s="345"/>
      <c r="V5" s="345"/>
      <c r="W5" s="345"/>
      <c r="X5" s="345"/>
      <c r="Y5" s="345"/>
      <c r="Z5" s="345"/>
      <c r="AA5" s="345"/>
      <c r="AB5" s="345"/>
      <c r="AC5" s="345"/>
      <c r="AD5" s="345"/>
      <c r="AE5" s="345"/>
      <c r="AF5" s="345"/>
      <c r="AG5" s="345"/>
      <c r="AH5" s="345"/>
      <c r="AI5" s="345"/>
      <c r="AJ5" s="345"/>
      <c r="AK5" s="345"/>
      <c r="AL5" s="345"/>
      <c r="AM5" s="345"/>
      <c r="AN5" s="345"/>
      <c r="AO5" s="345"/>
      <c r="AP5" s="345"/>
      <c r="AQ5" s="345"/>
      <c r="AR5" s="345"/>
      <c r="AS5" s="345"/>
      <c r="AT5" s="345"/>
      <c r="AU5" s="345"/>
      <c r="AV5" s="345"/>
      <c r="AW5" s="345"/>
      <c r="AX5" s="345"/>
      <c r="AY5" s="345"/>
      <c r="AZ5" s="345"/>
      <c r="BA5" s="345"/>
      <c r="BB5" s="345"/>
      <c r="BC5" s="345"/>
      <c r="BD5" s="345"/>
      <c r="BE5" s="345"/>
      <c r="BF5" s="345"/>
      <c r="BG5" s="345"/>
      <c r="BH5" s="345"/>
      <c r="BI5" s="345"/>
      <c r="BJ5" s="345"/>
      <c r="BK5" s="345"/>
      <c r="BL5" s="345"/>
      <c r="BM5" s="345"/>
      <c r="BN5" s="345"/>
      <c r="BO5" s="345"/>
      <c r="BP5" s="345"/>
      <c r="BQ5" s="345"/>
      <c r="BR5" s="345"/>
      <c r="BS5" s="345"/>
      <c r="BT5" s="345"/>
    </row>
    <row r="6" spans="1:72" s="24" customFormat="1" ht="45.75" customHeight="1">
      <c r="A6" s="731"/>
      <c r="B6" s="326" t="s">
        <v>551</v>
      </c>
      <c r="C6" s="20">
        <v>67</v>
      </c>
      <c r="D6" s="20">
        <v>67</v>
      </c>
      <c r="E6" s="314" t="s">
        <v>852</v>
      </c>
      <c r="F6" s="344"/>
      <c r="G6" s="345"/>
      <c r="H6" s="345"/>
      <c r="I6" s="345"/>
      <c r="J6" s="345"/>
      <c r="K6" s="345"/>
      <c r="L6" s="345"/>
      <c r="M6" s="345"/>
      <c r="N6" s="345"/>
      <c r="O6" s="345"/>
      <c r="P6" s="345"/>
      <c r="Q6" s="345"/>
      <c r="R6" s="345"/>
      <c r="S6" s="345"/>
      <c r="T6" s="345"/>
      <c r="U6" s="345"/>
      <c r="V6" s="345"/>
      <c r="W6" s="345"/>
      <c r="X6" s="345"/>
      <c r="Y6" s="345"/>
      <c r="Z6" s="345"/>
      <c r="AA6" s="345"/>
      <c r="AB6" s="345"/>
      <c r="AC6" s="345"/>
      <c r="AD6" s="345"/>
      <c r="AE6" s="345"/>
      <c r="AF6" s="345"/>
      <c r="AG6" s="345"/>
      <c r="AH6" s="345"/>
      <c r="AI6" s="345"/>
      <c r="AJ6" s="345"/>
      <c r="AK6" s="345"/>
      <c r="AL6" s="345"/>
      <c r="AM6" s="345"/>
      <c r="AN6" s="345"/>
      <c r="AO6" s="345"/>
      <c r="AP6" s="345"/>
      <c r="AQ6" s="345"/>
      <c r="AR6" s="345"/>
      <c r="AS6" s="345"/>
      <c r="AT6" s="345"/>
      <c r="AU6" s="345"/>
      <c r="AV6" s="345"/>
      <c r="AW6" s="345"/>
      <c r="AX6" s="345"/>
      <c r="AY6" s="345"/>
      <c r="AZ6" s="345"/>
      <c r="BA6" s="345"/>
      <c r="BB6" s="345"/>
      <c r="BC6" s="345"/>
      <c r="BD6" s="345"/>
      <c r="BE6" s="345"/>
      <c r="BF6" s="345"/>
      <c r="BG6" s="345"/>
      <c r="BH6" s="345"/>
      <c r="BI6" s="345"/>
      <c r="BJ6" s="345"/>
      <c r="BK6" s="345"/>
      <c r="BL6" s="345"/>
      <c r="BM6" s="345"/>
      <c r="BN6" s="345"/>
      <c r="BO6" s="345"/>
      <c r="BP6" s="345"/>
      <c r="BQ6" s="345"/>
      <c r="BR6" s="345"/>
      <c r="BS6" s="345"/>
      <c r="BT6" s="345"/>
    </row>
    <row r="7" spans="1:72" s="24" customFormat="1" ht="57" customHeight="1">
      <c r="A7" s="731"/>
      <c r="B7" s="326" t="s">
        <v>553</v>
      </c>
      <c r="C7" s="20">
        <v>2</v>
      </c>
      <c r="D7" s="20">
        <v>3</v>
      </c>
      <c r="E7" s="314" t="s">
        <v>869</v>
      </c>
      <c r="F7" s="344"/>
      <c r="G7" s="345"/>
      <c r="H7" s="345"/>
      <c r="I7" s="345"/>
      <c r="J7" s="345"/>
      <c r="K7" s="345"/>
      <c r="L7" s="345"/>
      <c r="M7" s="345"/>
      <c r="N7" s="345"/>
      <c r="O7" s="345"/>
      <c r="P7" s="345"/>
      <c r="Q7" s="345"/>
      <c r="R7" s="345"/>
      <c r="S7" s="345"/>
      <c r="T7" s="345"/>
      <c r="U7" s="345"/>
      <c r="V7" s="345"/>
      <c r="W7" s="345"/>
      <c r="X7" s="345"/>
      <c r="Y7" s="345"/>
      <c r="Z7" s="345"/>
      <c r="AA7" s="345"/>
      <c r="AB7" s="345"/>
      <c r="AC7" s="345"/>
      <c r="AD7" s="345"/>
      <c r="AE7" s="345"/>
      <c r="AF7" s="345"/>
      <c r="AG7" s="345"/>
      <c r="AH7" s="345"/>
      <c r="AI7" s="345"/>
      <c r="AJ7" s="345"/>
      <c r="AK7" s="345"/>
      <c r="AL7" s="345"/>
      <c r="AM7" s="345"/>
      <c r="AN7" s="345"/>
      <c r="AO7" s="345"/>
      <c r="AP7" s="345"/>
      <c r="AQ7" s="345"/>
      <c r="AR7" s="345"/>
      <c r="AS7" s="345"/>
      <c r="AT7" s="345"/>
      <c r="AU7" s="345"/>
      <c r="AV7" s="345"/>
      <c r="AW7" s="345"/>
      <c r="AX7" s="345"/>
      <c r="AY7" s="345"/>
      <c r="AZ7" s="345"/>
      <c r="BA7" s="345"/>
      <c r="BB7" s="345"/>
      <c r="BC7" s="345"/>
      <c r="BD7" s="345"/>
      <c r="BE7" s="345"/>
      <c r="BF7" s="345"/>
      <c r="BG7" s="345"/>
      <c r="BH7" s="345"/>
      <c r="BI7" s="345"/>
      <c r="BJ7" s="345"/>
      <c r="BK7" s="345"/>
      <c r="BL7" s="345"/>
      <c r="BM7" s="345"/>
      <c r="BN7" s="345"/>
      <c r="BO7" s="345"/>
      <c r="BP7" s="345"/>
      <c r="BQ7" s="345"/>
      <c r="BR7" s="345"/>
      <c r="BS7" s="345"/>
      <c r="BT7" s="345"/>
    </row>
    <row r="8" spans="1:72" s="24" customFormat="1" ht="118.5" customHeight="1">
      <c r="A8" s="319"/>
      <c r="B8" s="326" t="s">
        <v>552</v>
      </c>
      <c r="C8" s="20">
        <v>12</v>
      </c>
      <c r="D8" s="20">
        <v>10</v>
      </c>
      <c r="E8" s="314" t="s">
        <v>853</v>
      </c>
      <c r="F8" s="344"/>
      <c r="G8" s="345"/>
      <c r="H8" s="345"/>
      <c r="I8" s="345"/>
      <c r="J8" s="345"/>
      <c r="K8" s="345"/>
      <c r="L8" s="345"/>
      <c r="M8" s="345"/>
      <c r="N8" s="345"/>
      <c r="O8" s="345"/>
      <c r="P8" s="345"/>
      <c r="Q8" s="345"/>
      <c r="R8" s="345"/>
      <c r="S8" s="345"/>
      <c r="T8" s="345"/>
      <c r="U8" s="345"/>
      <c r="V8" s="345"/>
      <c r="W8" s="345"/>
      <c r="X8" s="345"/>
      <c r="Y8" s="345"/>
      <c r="Z8" s="345"/>
      <c r="AA8" s="345"/>
      <c r="AB8" s="345"/>
      <c r="AC8" s="345"/>
      <c r="AD8" s="345"/>
      <c r="AE8" s="345"/>
      <c r="AF8" s="345"/>
      <c r="AG8" s="345"/>
      <c r="AH8" s="345"/>
      <c r="AI8" s="345"/>
      <c r="AJ8" s="345"/>
      <c r="AK8" s="345"/>
      <c r="AL8" s="345"/>
      <c r="AM8" s="345"/>
      <c r="AN8" s="345"/>
      <c r="AO8" s="345"/>
      <c r="AP8" s="345"/>
      <c r="AQ8" s="345"/>
      <c r="AR8" s="345"/>
      <c r="AS8" s="345"/>
      <c r="AT8" s="345"/>
      <c r="AU8" s="345"/>
      <c r="AV8" s="345"/>
      <c r="AW8" s="345"/>
      <c r="AX8" s="345"/>
      <c r="AY8" s="345"/>
      <c r="AZ8" s="345"/>
      <c r="BA8" s="345"/>
      <c r="BB8" s="345"/>
      <c r="BC8" s="345"/>
      <c r="BD8" s="345"/>
      <c r="BE8" s="345"/>
      <c r="BF8" s="345"/>
      <c r="BG8" s="345"/>
      <c r="BH8" s="345"/>
      <c r="BI8" s="345"/>
      <c r="BJ8" s="345"/>
      <c r="BK8" s="345"/>
      <c r="BL8" s="345"/>
      <c r="BM8" s="345"/>
      <c r="BN8" s="345"/>
      <c r="BO8" s="345"/>
      <c r="BP8" s="345"/>
      <c r="BQ8" s="345"/>
      <c r="BR8" s="345"/>
      <c r="BS8" s="345"/>
      <c r="BT8" s="345"/>
    </row>
    <row r="9" spans="1:72" s="24" customFormat="1" ht="18.75" customHeight="1">
      <c r="A9" s="319"/>
      <c r="B9" s="702"/>
      <c r="C9" s="729"/>
      <c r="D9" s="700"/>
      <c r="E9" s="701"/>
      <c r="F9" s="344"/>
      <c r="G9" s="345"/>
      <c r="H9" s="345"/>
      <c r="I9" s="345"/>
      <c r="J9" s="345"/>
      <c r="K9" s="345"/>
      <c r="L9" s="345"/>
      <c r="M9" s="345"/>
      <c r="N9" s="345"/>
      <c r="O9" s="345"/>
      <c r="P9" s="345"/>
      <c r="Q9" s="345"/>
      <c r="R9" s="345"/>
      <c r="S9" s="345"/>
      <c r="T9" s="345"/>
      <c r="U9" s="345"/>
      <c r="V9" s="345"/>
      <c r="W9" s="345"/>
      <c r="X9" s="345"/>
      <c r="Y9" s="345"/>
      <c r="Z9" s="345"/>
      <c r="AA9" s="345"/>
      <c r="AB9" s="345"/>
      <c r="AC9" s="345"/>
      <c r="AD9" s="345"/>
      <c r="AE9" s="345"/>
      <c r="AF9" s="345"/>
      <c r="AG9" s="345"/>
      <c r="AH9" s="345"/>
      <c r="AI9" s="345"/>
      <c r="AJ9" s="345"/>
      <c r="AK9" s="345"/>
      <c r="AL9" s="345"/>
      <c r="AM9" s="345"/>
      <c r="AN9" s="345"/>
      <c r="AO9" s="345"/>
      <c r="AP9" s="345"/>
      <c r="AQ9" s="345"/>
      <c r="AR9" s="345"/>
      <c r="AS9" s="345"/>
      <c r="AT9" s="345"/>
      <c r="AU9" s="345"/>
      <c r="AV9" s="345"/>
      <c r="AW9" s="345"/>
      <c r="AX9" s="345"/>
      <c r="AY9" s="345"/>
      <c r="AZ9" s="345"/>
      <c r="BA9" s="345"/>
      <c r="BB9" s="345"/>
      <c r="BC9" s="345"/>
      <c r="BD9" s="345"/>
      <c r="BE9" s="345"/>
      <c r="BF9" s="345"/>
      <c r="BG9" s="345"/>
      <c r="BH9" s="345"/>
      <c r="BI9" s="345"/>
      <c r="BJ9" s="345"/>
      <c r="BK9" s="345"/>
      <c r="BL9" s="345"/>
      <c r="BM9" s="345"/>
      <c r="BN9" s="345"/>
      <c r="BO9" s="345"/>
      <c r="BP9" s="345"/>
      <c r="BQ9" s="345"/>
      <c r="BR9" s="345"/>
      <c r="BS9" s="345"/>
      <c r="BT9" s="345"/>
    </row>
    <row r="10" spans="1:72" s="24" customFormat="1" ht="61.5" customHeight="1">
      <c r="A10" s="318" t="s">
        <v>46</v>
      </c>
      <c r="B10" s="321" t="s">
        <v>47</v>
      </c>
      <c r="C10" s="702" t="s">
        <v>363</v>
      </c>
      <c r="D10" s="700"/>
      <c r="E10" s="701"/>
      <c r="F10" s="345"/>
      <c r="G10" s="345"/>
      <c r="H10" s="345"/>
      <c r="I10" s="345"/>
      <c r="J10" s="345"/>
      <c r="K10" s="345"/>
      <c r="L10" s="345"/>
      <c r="M10" s="345"/>
      <c r="N10" s="345"/>
      <c r="O10" s="345"/>
      <c r="P10" s="345"/>
      <c r="Q10" s="345"/>
      <c r="R10" s="345"/>
      <c r="S10" s="345"/>
      <c r="T10" s="345"/>
      <c r="U10" s="345"/>
      <c r="V10" s="345"/>
      <c r="W10" s="345"/>
      <c r="X10" s="345"/>
      <c r="Y10" s="345"/>
      <c r="Z10" s="345"/>
      <c r="AA10" s="345"/>
      <c r="AB10" s="345"/>
      <c r="AC10" s="345"/>
      <c r="AD10" s="345"/>
      <c r="AE10" s="345"/>
      <c r="AF10" s="345"/>
      <c r="AG10" s="345"/>
      <c r="AH10" s="345"/>
      <c r="AI10" s="345"/>
      <c r="AJ10" s="345"/>
      <c r="AK10" s="345"/>
      <c r="AL10" s="345"/>
      <c r="AM10" s="345"/>
      <c r="AN10" s="345"/>
      <c r="AO10" s="345"/>
      <c r="AP10" s="345"/>
      <c r="AQ10" s="345"/>
      <c r="AR10" s="345"/>
      <c r="AS10" s="345"/>
      <c r="AT10" s="345"/>
      <c r="AU10" s="345"/>
      <c r="AV10" s="345"/>
      <c r="AW10" s="345"/>
      <c r="AX10" s="345"/>
      <c r="AY10" s="345"/>
      <c r="AZ10" s="345"/>
      <c r="BA10" s="345"/>
      <c r="BB10" s="345"/>
      <c r="BC10" s="345"/>
      <c r="BD10" s="345"/>
      <c r="BE10" s="345"/>
      <c r="BF10" s="345"/>
      <c r="BG10" s="345"/>
      <c r="BH10" s="345"/>
      <c r="BI10" s="345"/>
      <c r="BJ10" s="345"/>
      <c r="BK10" s="345"/>
      <c r="BL10" s="345"/>
      <c r="BM10" s="345"/>
      <c r="BN10" s="345"/>
      <c r="BO10" s="345"/>
      <c r="BP10" s="345"/>
      <c r="BQ10" s="345"/>
      <c r="BR10" s="345"/>
      <c r="BS10" s="345"/>
      <c r="BT10" s="345"/>
    </row>
    <row r="11" spans="1:72" s="24" customFormat="1" ht="109.5" customHeight="1">
      <c r="A11" s="318" t="s">
        <v>48</v>
      </c>
      <c r="B11" s="328" t="s">
        <v>52</v>
      </c>
      <c r="C11" s="732" t="s">
        <v>851</v>
      </c>
      <c r="D11" s="733"/>
      <c r="E11" s="734"/>
      <c r="F11" s="345"/>
      <c r="G11" s="345"/>
      <c r="H11" s="345"/>
      <c r="I11" s="345"/>
      <c r="J11" s="345"/>
      <c r="K11" s="345"/>
      <c r="L11" s="345"/>
      <c r="M11" s="345"/>
      <c r="N11" s="345"/>
      <c r="O11" s="345"/>
      <c r="P11" s="345"/>
      <c r="Q11" s="345"/>
      <c r="R11" s="345"/>
      <c r="S11" s="345"/>
      <c r="T11" s="345"/>
      <c r="U11" s="345"/>
      <c r="V11" s="345"/>
      <c r="W11" s="345"/>
      <c r="X11" s="345"/>
      <c r="Y11" s="345"/>
      <c r="Z11" s="345"/>
      <c r="AA11" s="345"/>
      <c r="AB11" s="345"/>
      <c r="AC11" s="345"/>
      <c r="AD11" s="345"/>
      <c r="AE11" s="345"/>
      <c r="AF11" s="345"/>
      <c r="AG11" s="345"/>
      <c r="AH11" s="345"/>
      <c r="AI11" s="345"/>
      <c r="AJ11" s="345"/>
      <c r="AK11" s="345"/>
      <c r="AL11" s="345"/>
      <c r="AM11" s="345"/>
      <c r="AN11" s="345"/>
      <c r="AO11" s="345"/>
      <c r="AP11" s="345"/>
      <c r="AQ11" s="345"/>
      <c r="AR11" s="345"/>
      <c r="AS11" s="345"/>
      <c r="AT11" s="345"/>
      <c r="AU11" s="345"/>
      <c r="AV11" s="345"/>
      <c r="AW11" s="345"/>
      <c r="AX11" s="345"/>
      <c r="AY11" s="345"/>
      <c r="AZ11" s="345"/>
      <c r="BA11" s="345"/>
      <c r="BB11" s="345"/>
      <c r="BC11" s="345"/>
      <c r="BD11" s="345"/>
      <c r="BE11" s="345"/>
      <c r="BF11" s="345"/>
      <c r="BG11" s="345"/>
      <c r="BH11" s="345"/>
      <c r="BI11" s="345"/>
      <c r="BJ11" s="345"/>
      <c r="BK11" s="345"/>
      <c r="BL11" s="345"/>
      <c r="BM11" s="345"/>
      <c r="BN11" s="345"/>
      <c r="BO11" s="345"/>
      <c r="BP11" s="345"/>
      <c r="BQ11" s="345"/>
      <c r="BR11" s="345"/>
      <c r="BS11" s="345"/>
      <c r="BT11" s="345"/>
    </row>
    <row r="12" spans="1:72" s="24" customFormat="1" ht="62.25" customHeight="1">
      <c r="A12" s="17" t="s">
        <v>49</v>
      </c>
      <c r="B12" s="18" t="s">
        <v>216</v>
      </c>
      <c r="C12" s="699" t="s">
        <v>208</v>
      </c>
      <c r="D12" s="700"/>
      <c r="E12" s="701"/>
      <c r="F12" s="344"/>
      <c r="G12" s="345"/>
      <c r="H12" s="345"/>
      <c r="I12" s="345"/>
      <c r="J12" s="345"/>
      <c r="K12" s="345"/>
      <c r="L12" s="345"/>
      <c r="M12" s="345"/>
      <c r="N12" s="345"/>
      <c r="O12" s="345"/>
      <c r="P12" s="345"/>
      <c r="Q12" s="345"/>
      <c r="R12" s="345"/>
      <c r="S12" s="345"/>
      <c r="T12" s="345"/>
      <c r="U12" s="345"/>
      <c r="V12" s="345"/>
      <c r="W12" s="345"/>
      <c r="X12" s="345"/>
      <c r="Y12" s="345"/>
      <c r="Z12" s="345"/>
      <c r="AA12" s="345"/>
      <c r="AB12" s="345"/>
      <c r="AC12" s="345"/>
      <c r="AD12" s="345"/>
      <c r="AE12" s="345"/>
      <c r="AF12" s="345"/>
      <c r="AG12" s="345"/>
      <c r="AH12" s="345"/>
      <c r="AI12" s="345"/>
      <c r="AJ12" s="345"/>
      <c r="AK12" s="345"/>
      <c r="AL12" s="345"/>
      <c r="AM12" s="345"/>
      <c r="AN12" s="345"/>
      <c r="AO12" s="345"/>
      <c r="AP12" s="345"/>
      <c r="AQ12" s="345"/>
      <c r="AR12" s="345"/>
      <c r="AS12" s="345"/>
      <c r="AT12" s="345"/>
      <c r="AU12" s="345"/>
      <c r="AV12" s="345"/>
      <c r="AW12" s="345"/>
      <c r="AX12" s="345"/>
      <c r="AY12" s="345"/>
      <c r="AZ12" s="345"/>
      <c r="BA12" s="345"/>
      <c r="BB12" s="345"/>
      <c r="BC12" s="345"/>
      <c r="BD12" s="345"/>
      <c r="BE12" s="345"/>
      <c r="BF12" s="345"/>
      <c r="BG12" s="345"/>
      <c r="BH12" s="345"/>
      <c r="BI12" s="345"/>
      <c r="BJ12" s="345"/>
      <c r="BK12" s="345"/>
      <c r="BL12" s="345"/>
      <c r="BM12" s="345"/>
      <c r="BN12" s="345"/>
      <c r="BO12" s="345"/>
      <c r="BP12" s="345"/>
      <c r="BQ12" s="345"/>
      <c r="BR12" s="345"/>
      <c r="BS12" s="345"/>
      <c r="BT12" s="345"/>
    </row>
    <row r="13" spans="1:72" s="24" customFormat="1" ht="45" customHeight="1">
      <c r="A13" s="17" t="s">
        <v>50</v>
      </c>
      <c r="B13" s="12" t="s">
        <v>209</v>
      </c>
      <c r="C13" s="327">
        <v>0</v>
      </c>
      <c r="D13" s="327">
        <v>0</v>
      </c>
      <c r="E13" s="477" t="s">
        <v>210</v>
      </c>
      <c r="F13" s="344"/>
      <c r="G13" s="345"/>
      <c r="H13" s="345"/>
      <c r="I13" s="345"/>
      <c r="J13" s="345"/>
      <c r="K13" s="345"/>
      <c r="L13" s="345"/>
      <c r="M13" s="345"/>
      <c r="N13" s="345"/>
      <c r="O13" s="345"/>
      <c r="P13" s="345"/>
      <c r="Q13" s="345"/>
      <c r="R13" s="345"/>
      <c r="S13" s="345"/>
      <c r="T13" s="345"/>
      <c r="U13" s="345"/>
      <c r="V13" s="345"/>
      <c r="W13" s="345"/>
      <c r="X13" s="345"/>
      <c r="Y13" s="345"/>
      <c r="Z13" s="345"/>
      <c r="AA13" s="345"/>
      <c r="AB13" s="345"/>
      <c r="AC13" s="345"/>
      <c r="AD13" s="345"/>
      <c r="AE13" s="345"/>
      <c r="AF13" s="345"/>
      <c r="AG13" s="345"/>
      <c r="AH13" s="345"/>
      <c r="AI13" s="345"/>
      <c r="AJ13" s="345"/>
      <c r="AK13" s="345"/>
      <c r="AL13" s="345"/>
      <c r="AM13" s="345"/>
      <c r="AN13" s="345"/>
      <c r="AO13" s="345"/>
      <c r="AP13" s="345"/>
      <c r="AQ13" s="345"/>
      <c r="AR13" s="345"/>
      <c r="AS13" s="345"/>
      <c r="AT13" s="345"/>
      <c r="AU13" s="345"/>
      <c r="AV13" s="345"/>
      <c r="AW13" s="345"/>
      <c r="AX13" s="345"/>
      <c r="AY13" s="345"/>
      <c r="AZ13" s="345"/>
      <c r="BA13" s="345"/>
      <c r="BB13" s="345"/>
      <c r="BC13" s="345"/>
      <c r="BD13" s="345"/>
      <c r="BE13" s="345"/>
      <c r="BF13" s="345"/>
      <c r="BG13" s="345"/>
      <c r="BH13" s="345"/>
      <c r="BI13" s="345"/>
      <c r="BJ13" s="345"/>
      <c r="BK13" s="345"/>
      <c r="BL13" s="345"/>
      <c r="BM13" s="345"/>
      <c r="BN13" s="345"/>
      <c r="BO13" s="345"/>
      <c r="BP13" s="345"/>
      <c r="BQ13" s="345"/>
      <c r="BR13" s="345"/>
      <c r="BS13" s="345"/>
      <c r="BT13" s="345"/>
    </row>
    <row r="14" spans="1:72" s="24" customFormat="1" ht="66" customHeight="1">
      <c r="A14" s="318" t="s">
        <v>51</v>
      </c>
      <c r="B14" s="320" t="s">
        <v>159</v>
      </c>
      <c r="C14" s="726" t="s">
        <v>854</v>
      </c>
      <c r="D14" s="727"/>
      <c r="E14" s="728"/>
      <c r="F14" s="344"/>
      <c r="G14" s="345"/>
      <c r="H14" s="345"/>
      <c r="I14" s="345"/>
      <c r="J14" s="345"/>
      <c r="K14" s="345"/>
      <c r="L14" s="345"/>
      <c r="M14" s="345"/>
      <c r="N14" s="345"/>
      <c r="O14" s="345"/>
      <c r="P14" s="345"/>
      <c r="Q14" s="345"/>
      <c r="R14" s="345"/>
      <c r="S14" s="345"/>
      <c r="T14" s="345"/>
      <c r="U14" s="345"/>
      <c r="V14" s="345"/>
      <c r="W14" s="345"/>
      <c r="X14" s="345"/>
      <c r="Y14" s="345"/>
      <c r="Z14" s="345"/>
      <c r="AA14" s="345"/>
      <c r="AB14" s="345"/>
      <c r="AC14" s="345"/>
      <c r="AD14" s="345"/>
      <c r="AE14" s="345"/>
      <c r="AF14" s="345"/>
      <c r="AG14" s="345"/>
      <c r="AH14" s="345"/>
      <c r="AI14" s="345"/>
      <c r="AJ14" s="345"/>
      <c r="AK14" s="345"/>
      <c r="AL14" s="345"/>
      <c r="AM14" s="345"/>
      <c r="AN14" s="345"/>
      <c r="AO14" s="345"/>
      <c r="AP14" s="345"/>
      <c r="AQ14" s="345"/>
      <c r="AR14" s="345"/>
      <c r="AS14" s="345"/>
      <c r="AT14" s="345"/>
      <c r="AU14" s="345"/>
      <c r="AV14" s="345"/>
      <c r="AW14" s="345"/>
      <c r="AX14" s="345"/>
      <c r="AY14" s="345"/>
      <c r="AZ14" s="345"/>
      <c r="BA14" s="345"/>
      <c r="BB14" s="345"/>
      <c r="BC14" s="345"/>
      <c r="BD14" s="345"/>
      <c r="BE14" s="345"/>
      <c r="BF14" s="345"/>
      <c r="BG14" s="345"/>
      <c r="BH14" s="345"/>
      <c r="BI14" s="345"/>
      <c r="BJ14" s="345"/>
      <c r="BK14" s="345"/>
      <c r="BL14" s="345"/>
      <c r="BM14" s="345"/>
      <c r="BN14" s="345"/>
      <c r="BO14" s="345"/>
      <c r="BP14" s="345"/>
      <c r="BQ14" s="345"/>
      <c r="BR14" s="345"/>
      <c r="BS14" s="345"/>
      <c r="BT14" s="345"/>
    </row>
    <row r="15" spans="1:72" s="24" customFormat="1" ht="75.75" customHeight="1">
      <c r="A15" s="17" t="s">
        <v>53</v>
      </c>
      <c r="B15" s="20" t="s">
        <v>160</v>
      </c>
      <c r="C15" s="732" t="s">
        <v>868</v>
      </c>
      <c r="D15" s="733"/>
      <c r="E15" s="734"/>
      <c r="F15" s="344"/>
      <c r="G15" s="345"/>
      <c r="H15" s="345"/>
      <c r="I15" s="345"/>
      <c r="J15" s="345"/>
      <c r="K15" s="345"/>
      <c r="L15" s="345"/>
      <c r="M15" s="345"/>
      <c r="N15" s="345"/>
      <c r="O15" s="345"/>
      <c r="P15" s="345"/>
      <c r="Q15" s="345"/>
      <c r="R15" s="345"/>
      <c r="S15" s="345"/>
      <c r="T15" s="345"/>
      <c r="U15" s="345"/>
      <c r="V15" s="345"/>
      <c r="W15" s="345"/>
      <c r="X15" s="345"/>
      <c r="Y15" s="345"/>
      <c r="Z15" s="345"/>
      <c r="AA15" s="345"/>
      <c r="AB15" s="345"/>
      <c r="AC15" s="345"/>
      <c r="AD15" s="345"/>
      <c r="AE15" s="345"/>
      <c r="AF15" s="345"/>
      <c r="AG15" s="345"/>
      <c r="AH15" s="345"/>
      <c r="AI15" s="345"/>
      <c r="AJ15" s="345"/>
      <c r="AK15" s="345"/>
      <c r="AL15" s="345"/>
      <c r="AM15" s="345"/>
      <c r="AN15" s="345"/>
      <c r="AO15" s="345"/>
      <c r="AP15" s="345"/>
      <c r="AQ15" s="345"/>
      <c r="AR15" s="345"/>
      <c r="AS15" s="345"/>
      <c r="AT15" s="345"/>
      <c r="AU15" s="345"/>
      <c r="AV15" s="345"/>
      <c r="AW15" s="345"/>
      <c r="AX15" s="345"/>
      <c r="AY15" s="345"/>
      <c r="AZ15" s="345"/>
      <c r="BA15" s="345"/>
      <c r="BB15" s="345"/>
      <c r="BC15" s="345"/>
      <c r="BD15" s="345"/>
      <c r="BE15" s="345"/>
      <c r="BF15" s="345"/>
      <c r="BG15" s="345"/>
      <c r="BH15" s="345"/>
      <c r="BI15" s="345"/>
      <c r="BJ15" s="345"/>
      <c r="BK15" s="345"/>
      <c r="BL15" s="345"/>
      <c r="BM15" s="345"/>
      <c r="BN15" s="345"/>
      <c r="BO15" s="345"/>
      <c r="BP15" s="345"/>
      <c r="BQ15" s="345"/>
      <c r="BR15" s="345"/>
      <c r="BS15" s="345"/>
      <c r="BT15" s="345"/>
    </row>
    <row r="16" spans="1:72" s="27" customFormat="1" ht="14.25">
      <c r="A16" s="25"/>
      <c r="B16" s="1"/>
      <c r="C16" s="1"/>
      <c r="D16" s="26"/>
      <c r="E16" s="1"/>
    </row>
    <row r="17" spans="1:5" s="27" customFormat="1" ht="14.25">
      <c r="A17" s="25"/>
      <c r="B17" s="1"/>
      <c r="C17" s="1"/>
      <c r="D17" s="26"/>
      <c r="E17" s="1"/>
    </row>
  </sheetData>
  <sheetProtection password="D76D" sheet="1" objects="1" scenarios="1"/>
  <mergeCells count="10">
    <mergeCell ref="A1:E1"/>
    <mergeCell ref="C5:E5"/>
    <mergeCell ref="C4:E4"/>
    <mergeCell ref="C10:E10"/>
    <mergeCell ref="C11:E11"/>
    <mergeCell ref="C12:E12"/>
    <mergeCell ref="C14:E14"/>
    <mergeCell ref="B9:E9"/>
    <mergeCell ref="A5:A7"/>
    <mergeCell ref="C15:E15"/>
  </mergeCells>
  <phoneticPr fontId="2" type="noConversion"/>
  <pageMargins left="0.74803149606299213" right="0.74803149606299213" top="0.98425196850393704" bottom="0.98425196850393704" header="0.51181102362204722" footer="0.51181102362204722"/>
  <pageSetup paperSize="9" orientation="landscape" horizontalDpi="4294967293" r:id="rId1"/>
  <headerFooter alignWithMargins="0">
    <oddHeader>&amp;L&amp;"Arial,Fet"&amp;11Alfa Laval Sustainability GRI Report and Cross Reference 2011: SOCIETY  Page &amp;P of &amp;N&amp;R&amp;"Arial,Fet"Published 31 March 2012</oddHeader>
  </headerFooter>
  <drawing r:id="rId2"/>
</worksheet>
</file>

<file path=xl/worksheets/sheet13.xml><?xml version="1.0" encoding="utf-8"?>
<worksheet xmlns="http://schemas.openxmlformats.org/spreadsheetml/2006/main" xmlns:r="http://schemas.openxmlformats.org/officeDocument/2006/relationships">
  <dimension ref="B5:N12"/>
  <sheetViews>
    <sheetView showGridLines="0" showRowColHeaders="0" workbookViewId="0">
      <selection activeCell="C9" sqref="C9:M9"/>
    </sheetView>
  </sheetViews>
  <sheetFormatPr defaultRowHeight="12.75"/>
  <cols>
    <col min="1" max="16384" width="9.140625" style="164"/>
  </cols>
  <sheetData>
    <row r="5" spans="2:14" ht="23.25">
      <c r="B5" s="735" t="s">
        <v>337</v>
      </c>
      <c r="C5" s="551"/>
      <c r="D5" s="551"/>
      <c r="E5" s="551"/>
      <c r="F5" s="551"/>
      <c r="G5" s="551"/>
      <c r="H5" s="551"/>
      <c r="I5" s="551"/>
      <c r="J5" s="551"/>
      <c r="K5" s="551"/>
      <c r="L5" s="551"/>
      <c r="M5" s="551"/>
      <c r="N5" s="551"/>
    </row>
    <row r="6" spans="2:14" ht="23.25">
      <c r="B6" s="163"/>
      <c r="C6" s="163"/>
    </row>
    <row r="7" spans="2:14" ht="23.25">
      <c r="B7" s="163"/>
      <c r="C7" s="736" t="s">
        <v>857</v>
      </c>
      <c r="D7" s="737"/>
      <c r="E7" s="737"/>
      <c r="F7" s="737"/>
      <c r="G7" s="737"/>
      <c r="H7" s="737"/>
      <c r="I7" s="737"/>
      <c r="J7" s="737"/>
      <c r="K7" s="737"/>
      <c r="L7" s="737"/>
      <c r="M7" s="738"/>
    </row>
    <row r="8" spans="2:14" ht="23.25">
      <c r="B8" s="163"/>
      <c r="C8" s="163"/>
    </row>
    <row r="9" spans="2:14" ht="23.25">
      <c r="B9" s="163"/>
      <c r="C9" s="736" t="s">
        <v>858</v>
      </c>
      <c r="D9" s="737"/>
      <c r="E9" s="737"/>
      <c r="F9" s="737"/>
      <c r="G9" s="737"/>
      <c r="H9" s="737"/>
      <c r="I9" s="737"/>
      <c r="J9" s="737"/>
      <c r="K9" s="737"/>
      <c r="L9" s="737"/>
      <c r="M9" s="738"/>
    </row>
    <row r="10" spans="2:14" ht="23.25">
      <c r="B10" s="163"/>
      <c r="C10" s="163"/>
    </row>
    <row r="12" spans="2:14" ht="23.25">
      <c r="C12" s="736" t="s">
        <v>859</v>
      </c>
      <c r="D12" s="737"/>
      <c r="E12" s="737"/>
      <c r="F12" s="737"/>
      <c r="G12" s="737"/>
      <c r="H12" s="737"/>
      <c r="I12" s="737"/>
      <c r="J12" s="737"/>
      <c r="K12" s="737"/>
      <c r="L12" s="737"/>
      <c r="M12" s="738"/>
    </row>
  </sheetData>
  <sheetProtection password="D76D" sheet="1" objects="1" scenarios="1"/>
  <mergeCells count="4">
    <mergeCell ref="B5:N5"/>
    <mergeCell ref="C7:M7"/>
    <mergeCell ref="C9:M9"/>
    <mergeCell ref="C12:M12"/>
  </mergeCells>
  <hyperlinks>
    <hyperlink ref="C7:G7" location="Manufact_Top" display="Manufacturing Data?"/>
    <hyperlink ref="C9:G9" location="Service_Top" display="Service Workshops Data?"/>
    <hyperlink ref="C7:M7" location="Sites_m" display="Manufacturing Data?"/>
    <hyperlink ref="C9:M9" location="Sites_s" display="Other Sites with Workshops including Service Workshops?"/>
    <hyperlink ref="C12:M12" location="Other_Indicators_2" display="Other Environmental Indicators"/>
  </hyperlinks>
  <pageMargins left="0.7" right="0.7" top="0.75" bottom="0.75" header="0.3" footer="0.3"/>
  <pageSetup paperSize="9" orientation="landscape" horizontalDpi="4294967293" r:id="rId1"/>
  <drawing r:id="rId2"/>
</worksheet>
</file>

<file path=xl/worksheets/sheet14.xml><?xml version="1.0" encoding="utf-8"?>
<worksheet xmlns="http://schemas.openxmlformats.org/spreadsheetml/2006/main" xmlns:r="http://schemas.openxmlformats.org/officeDocument/2006/relationships">
  <sheetPr>
    <pageSetUpPr fitToPage="1"/>
  </sheetPr>
  <dimension ref="A1:H50"/>
  <sheetViews>
    <sheetView showGridLines="0" showRowColHeaders="0" zoomScale="88" zoomScaleNormal="88" workbookViewId="0">
      <pane xSplit="1" ySplit="4" topLeftCell="B5" activePane="bottomRight" state="frozen"/>
      <selection pane="topRight" activeCell="B1" sqref="B1"/>
      <selection pane="bottomLeft" activeCell="A5" sqref="A5"/>
      <selection pane="bottomRight" activeCell="A4" sqref="A4"/>
    </sheetView>
  </sheetViews>
  <sheetFormatPr defaultRowHeight="12.75"/>
  <cols>
    <col min="1" max="8" width="25.85546875" style="427" customWidth="1"/>
  </cols>
  <sheetData>
    <row r="1" spans="1:8" ht="43.5" customHeight="1">
      <c r="A1" s="704" t="s">
        <v>793</v>
      </c>
      <c r="B1" s="705"/>
      <c r="C1" s="705"/>
      <c r="D1" s="705"/>
      <c r="E1" s="706"/>
      <c r="F1" s="706"/>
      <c r="G1" s="706"/>
      <c r="H1" s="706"/>
    </row>
    <row r="2" spans="1:8" ht="13.5" thickBot="1"/>
    <row r="3" spans="1:8">
      <c r="A3" s="439"/>
      <c r="B3" s="428" t="s">
        <v>680</v>
      </c>
      <c r="C3" s="428" t="s">
        <v>682</v>
      </c>
      <c r="D3" s="428" t="s">
        <v>683</v>
      </c>
      <c r="E3" s="428" t="s">
        <v>684</v>
      </c>
      <c r="F3" s="428" t="s">
        <v>686</v>
      </c>
      <c r="G3" s="428" t="s">
        <v>688</v>
      </c>
      <c r="H3" s="428" t="s">
        <v>690</v>
      </c>
    </row>
    <row r="4" spans="1:8" ht="39" thickBot="1">
      <c r="A4" s="443" t="s">
        <v>790</v>
      </c>
      <c r="B4" s="429" t="s">
        <v>681</v>
      </c>
      <c r="C4" s="429" t="s">
        <v>788</v>
      </c>
      <c r="D4" s="429" t="s">
        <v>789</v>
      </c>
      <c r="E4" s="429" t="s">
        <v>685</v>
      </c>
      <c r="F4" s="429" t="s">
        <v>687</v>
      </c>
      <c r="G4" s="429" t="s">
        <v>689</v>
      </c>
      <c r="H4" s="429" t="s">
        <v>691</v>
      </c>
    </row>
    <row r="5" spans="1:8" ht="221.25" customHeight="1" thickBot="1">
      <c r="A5" s="439" t="s">
        <v>825</v>
      </c>
      <c r="B5" s="451" t="s">
        <v>761</v>
      </c>
      <c r="C5" s="451" t="s">
        <v>762</v>
      </c>
      <c r="D5" s="451" t="s">
        <v>796</v>
      </c>
      <c r="E5" s="451" t="s">
        <v>763</v>
      </c>
      <c r="F5" s="451" t="s">
        <v>797</v>
      </c>
      <c r="G5" s="452" t="s">
        <v>764</v>
      </c>
      <c r="H5" s="453" t="s">
        <v>798</v>
      </c>
    </row>
    <row r="6" spans="1:8" ht="67.5" customHeight="1">
      <c r="A6" s="745" t="s">
        <v>779</v>
      </c>
      <c r="B6" s="748" t="s">
        <v>765</v>
      </c>
      <c r="C6" s="739" t="s">
        <v>692</v>
      </c>
      <c r="D6" s="739" t="s">
        <v>693</v>
      </c>
      <c r="E6" s="739" t="s">
        <v>694</v>
      </c>
      <c r="F6" s="739" t="s">
        <v>695</v>
      </c>
      <c r="G6" s="742" t="s">
        <v>791</v>
      </c>
      <c r="H6" s="431" t="s">
        <v>766</v>
      </c>
    </row>
    <row r="7" spans="1:8">
      <c r="A7" s="746"/>
      <c r="B7" s="749"/>
      <c r="C7" s="740"/>
      <c r="D7" s="740"/>
      <c r="E7" s="740"/>
      <c r="F7" s="740"/>
      <c r="G7" s="743"/>
      <c r="H7" s="431"/>
    </row>
    <row r="8" spans="1:8" ht="102">
      <c r="A8" s="746"/>
      <c r="B8" s="749"/>
      <c r="C8" s="740"/>
      <c r="D8" s="740"/>
      <c r="E8" s="740"/>
      <c r="F8" s="740"/>
      <c r="G8" s="743"/>
      <c r="H8" s="431" t="s">
        <v>696</v>
      </c>
    </row>
    <row r="9" spans="1:8">
      <c r="A9" s="746"/>
      <c r="B9" s="749"/>
      <c r="C9" s="740"/>
      <c r="D9" s="740"/>
      <c r="E9" s="740"/>
      <c r="F9" s="740"/>
      <c r="G9" s="743"/>
      <c r="H9" s="431"/>
    </row>
    <row r="10" spans="1:8" ht="78.75" thickBot="1">
      <c r="A10" s="747"/>
      <c r="B10" s="750"/>
      <c r="C10" s="741"/>
      <c r="D10" s="741"/>
      <c r="E10" s="741"/>
      <c r="F10" s="741"/>
      <c r="G10" s="744"/>
      <c r="H10" s="432" t="s">
        <v>767</v>
      </c>
    </row>
    <row r="11" spans="1:8" ht="76.5">
      <c r="A11" s="745" t="s">
        <v>780</v>
      </c>
      <c r="B11" s="431" t="s">
        <v>697</v>
      </c>
      <c r="C11" s="431" t="s">
        <v>700</v>
      </c>
      <c r="D11" s="739" t="s">
        <v>703</v>
      </c>
      <c r="E11" s="739" t="s">
        <v>704</v>
      </c>
      <c r="F11" s="739" t="s">
        <v>705</v>
      </c>
      <c r="G11" s="739" t="s">
        <v>826</v>
      </c>
      <c r="H11" s="431" t="s">
        <v>768</v>
      </c>
    </row>
    <row r="12" spans="1:8">
      <c r="A12" s="746"/>
      <c r="B12" s="431" t="s">
        <v>698</v>
      </c>
      <c r="C12" s="431"/>
      <c r="D12" s="740"/>
      <c r="E12" s="740"/>
      <c r="F12" s="740"/>
      <c r="G12" s="740"/>
      <c r="H12" s="431"/>
    </row>
    <row r="13" spans="1:8" ht="90.75">
      <c r="A13" s="746"/>
      <c r="B13" s="433" t="s">
        <v>699</v>
      </c>
      <c r="C13" s="431" t="s">
        <v>701</v>
      </c>
      <c r="D13" s="740"/>
      <c r="E13" s="740"/>
      <c r="F13" s="740"/>
      <c r="G13" s="740"/>
      <c r="H13" s="434" t="s">
        <v>769</v>
      </c>
    </row>
    <row r="14" spans="1:8">
      <c r="A14" s="746"/>
      <c r="B14" s="435"/>
      <c r="C14" s="431"/>
      <c r="D14" s="740"/>
      <c r="E14" s="740"/>
      <c r="F14" s="740"/>
      <c r="G14" s="740"/>
      <c r="H14" s="431"/>
    </row>
    <row r="15" spans="1:8" ht="63.75">
      <c r="A15" s="746"/>
      <c r="B15" s="435"/>
      <c r="C15" s="431" t="s">
        <v>702</v>
      </c>
      <c r="D15" s="740"/>
      <c r="E15" s="740"/>
      <c r="F15" s="740"/>
      <c r="G15" s="740"/>
      <c r="H15" s="431"/>
    </row>
    <row r="16" spans="1:8">
      <c r="A16" s="746"/>
      <c r="B16" s="435"/>
      <c r="C16" s="431"/>
      <c r="D16" s="740"/>
      <c r="E16" s="740"/>
      <c r="F16" s="740"/>
      <c r="G16" s="740"/>
      <c r="H16" s="431"/>
    </row>
    <row r="17" spans="1:8" ht="13.5" thickBot="1">
      <c r="A17" s="747"/>
      <c r="B17" s="436"/>
      <c r="C17" s="430"/>
      <c r="D17" s="741"/>
      <c r="E17" s="741"/>
      <c r="F17" s="741"/>
      <c r="G17" s="741"/>
      <c r="H17" s="430"/>
    </row>
    <row r="18" spans="1:8" ht="114.75">
      <c r="A18" s="745" t="s">
        <v>781</v>
      </c>
      <c r="B18" s="437" t="s">
        <v>706</v>
      </c>
      <c r="C18" s="751" t="s">
        <v>827</v>
      </c>
      <c r="D18" s="751" t="s">
        <v>708</v>
      </c>
      <c r="E18" s="751" t="s">
        <v>709</v>
      </c>
      <c r="F18" s="751" t="s">
        <v>710</v>
      </c>
      <c r="G18" s="751" t="s">
        <v>711</v>
      </c>
      <c r="H18" s="751" t="s">
        <v>770</v>
      </c>
    </row>
    <row r="19" spans="1:8">
      <c r="A19" s="746"/>
      <c r="B19" s="437"/>
      <c r="C19" s="752"/>
      <c r="D19" s="752"/>
      <c r="E19" s="752"/>
      <c r="F19" s="752"/>
      <c r="G19" s="752"/>
      <c r="H19" s="752"/>
    </row>
    <row r="20" spans="1:8" ht="39" thickBot="1">
      <c r="A20" s="747"/>
      <c r="B20" s="438" t="s">
        <v>707</v>
      </c>
      <c r="C20" s="753"/>
      <c r="D20" s="753"/>
      <c r="E20" s="753"/>
      <c r="F20" s="753"/>
      <c r="G20" s="753"/>
      <c r="H20" s="753"/>
    </row>
    <row r="21" spans="1:8" ht="66.75">
      <c r="A21" s="439"/>
      <c r="B21" s="751" t="s">
        <v>828</v>
      </c>
      <c r="C21" s="751" t="s">
        <v>712</v>
      </c>
      <c r="D21" s="440" t="s">
        <v>713</v>
      </c>
      <c r="E21" s="751" t="s">
        <v>715</v>
      </c>
      <c r="F21" s="751" t="s">
        <v>716</v>
      </c>
      <c r="G21" s="440" t="s">
        <v>717</v>
      </c>
      <c r="H21" s="440" t="s">
        <v>771</v>
      </c>
    </row>
    <row r="22" spans="1:8">
      <c r="A22" s="441"/>
      <c r="B22" s="752"/>
      <c r="C22" s="752"/>
      <c r="D22" s="437"/>
      <c r="E22" s="752"/>
      <c r="F22" s="752"/>
      <c r="G22" s="437"/>
      <c r="H22" s="437"/>
    </row>
    <row r="23" spans="1:8" ht="89.25">
      <c r="A23" s="442" t="s">
        <v>782</v>
      </c>
      <c r="B23" s="752"/>
      <c r="C23" s="752"/>
      <c r="D23" s="437" t="s">
        <v>714</v>
      </c>
      <c r="E23" s="752"/>
      <c r="F23" s="752"/>
      <c r="G23" s="437" t="s">
        <v>718</v>
      </c>
      <c r="H23" s="437" t="s">
        <v>772</v>
      </c>
    </row>
    <row r="24" spans="1:8">
      <c r="A24" s="443"/>
      <c r="B24" s="752"/>
      <c r="C24" s="752"/>
      <c r="D24" s="431"/>
      <c r="E24" s="752"/>
      <c r="F24" s="752"/>
      <c r="G24" s="431"/>
      <c r="H24" s="437"/>
    </row>
    <row r="25" spans="1:8" ht="51">
      <c r="A25" s="444"/>
      <c r="B25" s="752"/>
      <c r="C25" s="752"/>
      <c r="D25" s="431"/>
      <c r="E25" s="752"/>
      <c r="F25" s="752"/>
      <c r="G25" s="431"/>
      <c r="H25" s="437" t="s">
        <v>719</v>
      </c>
    </row>
    <row r="26" spans="1:8">
      <c r="A26" s="444"/>
      <c r="B26" s="752"/>
      <c r="C26" s="752"/>
      <c r="D26" s="431"/>
      <c r="E26" s="752"/>
      <c r="F26" s="752"/>
      <c r="G26" s="431"/>
      <c r="H26" s="437"/>
    </row>
    <row r="27" spans="1:8" ht="52.5">
      <c r="A27" s="444"/>
      <c r="B27" s="752"/>
      <c r="C27" s="752"/>
      <c r="D27" s="431"/>
      <c r="E27" s="752"/>
      <c r="F27" s="752"/>
      <c r="G27" s="431"/>
      <c r="H27" s="445" t="s">
        <v>773</v>
      </c>
    </row>
    <row r="28" spans="1:8" ht="13.5" thickBot="1">
      <c r="A28" s="446"/>
      <c r="B28" s="753"/>
      <c r="C28" s="753"/>
      <c r="D28" s="430"/>
      <c r="E28" s="753"/>
      <c r="F28" s="753"/>
      <c r="G28" s="430"/>
      <c r="H28" s="438"/>
    </row>
    <row r="29" spans="1:8" ht="51">
      <c r="A29" s="745" t="s">
        <v>783</v>
      </c>
      <c r="B29" s="437" t="s">
        <v>720</v>
      </c>
      <c r="C29" s="751" t="s">
        <v>722</v>
      </c>
      <c r="D29" s="437" t="s">
        <v>723</v>
      </c>
      <c r="E29" s="751" t="s">
        <v>725</v>
      </c>
      <c r="F29" s="437" t="s">
        <v>726</v>
      </c>
      <c r="G29" s="751" t="s">
        <v>728</v>
      </c>
      <c r="H29" s="437" t="s">
        <v>774</v>
      </c>
    </row>
    <row r="30" spans="1:8" ht="38.25">
      <c r="A30" s="746"/>
      <c r="B30" s="437"/>
      <c r="C30" s="752"/>
      <c r="D30" s="437"/>
      <c r="E30" s="752"/>
      <c r="F30" s="437"/>
      <c r="G30" s="752"/>
      <c r="H30" s="437" t="s">
        <v>729</v>
      </c>
    </row>
    <row r="31" spans="1:8" ht="89.25">
      <c r="A31" s="746"/>
      <c r="B31" s="437" t="s">
        <v>721</v>
      </c>
      <c r="C31" s="752"/>
      <c r="D31" s="437" t="s">
        <v>724</v>
      </c>
      <c r="E31" s="752"/>
      <c r="F31" s="437" t="s">
        <v>727</v>
      </c>
      <c r="G31" s="752"/>
      <c r="H31" s="437"/>
    </row>
    <row r="32" spans="1:8">
      <c r="A32" s="746"/>
      <c r="B32" s="447"/>
      <c r="C32" s="752"/>
      <c r="D32" s="431"/>
      <c r="E32" s="752"/>
      <c r="F32" s="431"/>
      <c r="G32" s="752"/>
      <c r="H32" s="437"/>
    </row>
    <row r="33" spans="1:8" ht="93" thickBot="1">
      <c r="A33" s="747"/>
      <c r="B33" s="430"/>
      <c r="C33" s="753"/>
      <c r="D33" s="430"/>
      <c r="E33" s="753"/>
      <c r="F33" s="430"/>
      <c r="G33" s="753"/>
      <c r="H33" s="448" t="s">
        <v>775</v>
      </c>
    </row>
    <row r="34" spans="1:8" ht="51">
      <c r="A34" s="745" t="s">
        <v>784</v>
      </c>
      <c r="B34" s="739" t="s">
        <v>730</v>
      </c>
      <c r="C34" s="739" t="s">
        <v>731</v>
      </c>
      <c r="D34" s="739" t="s">
        <v>732</v>
      </c>
      <c r="E34" s="739" t="s">
        <v>829</v>
      </c>
      <c r="F34" s="739" t="s">
        <v>733</v>
      </c>
      <c r="G34" s="431" t="s">
        <v>734</v>
      </c>
      <c r="H34" s="431" t="s">
        <v>776</v>
      </c>
    </row>
    <row r="35" spans="1:8">
      <c r="A35" s="746"/>
      <c r="B35" s="740"/>
      <c r="C35" s="740"/>
      <c r="D35" s="740"/>
      <c r="E35" s="740"/>
      <c r="F35" s="740"/>
      <c r="G35" s="431"/>
      <c r="H35" s="431"/>
    </row>
    <row r="36" spans="1:8" ht="89.25">
      <c r="A36" s="746"/>
      <c r="B36" s="740"/>
      <c r="C36" s="740"/>
      <c r="D36" s="740"/>
      <c r="E36" s="740"/>
      <c r="F36" s="740"/>
      <c r="G36" s="431" t="s">
        <v>830</v>
      </c>
      <c r="H36" s="431" t="s">
        <v>735</v>
      </c>
    </row>
    <row r="37" spans="1:8" ht="13.5" thickBot="1">
      <c r="A37" s="747"/>
      <c r="B37" s="741"/>
      <c r="C37" s="741"/>
      <c r="D37" s="741"/>
      <c r="E37" s="741"/>
      <c r="F37" s="741"/>
      <c r="G37" s="430"/>
      <c r="H37" s="438"/>
    </row>
    <row r="38" spans="1:8" ht="25.5">
      <c r="A38" s="439"/>
      <c r="B38" s="754" t="s">
        <v>831</v>
      </c>
      <c r="C38" s="751" t="s">
        <v>832</v>
      </c>
      <c r="D38" s="751" t="s">
        <v>693</v>
      </c>
      <c r="E38" s="440" t="s">
        <v>736</v>
      </c>
      <c r="F38" s="751" t="s">
        <v>738</v>
      </c>
      <c r="G38" s="440" t="s">
        <v>739</v>
      </c>
      <c r="H38" s="751" t="s">
        <v>739</v>
      </c>
    </row>
    <row r="39" spans="1:8" ht="76.5">
      <c r="A39" s="443" t="s">
        <v>785</v>
      </c>
      <c r="B39" s="755"/>
      <c r="C39" s="752"/>
      <c r="D39" s="752"/>
      <c r="E39" s="437" t="s">
        <v>737</v>
      </c>
      <c r="F39" s="752"/>
      <c r="G39" s="437"/>
      <c r="H39" s="752"/>
    </row>
    <row r="40" spans="1:8" ht="38.25">
      <c r="A40" s="442"/>
      <c r="B40" s="755"/>
      <c r="C40" s="752"/>
      <c r="D40" s="752"/>
      <c r="E40" s="431"/>
      <c r="F40" s="752"/>
      <c r="G40" s="437" t="s">
        <v>740</v>
      </c>
      <c r="H40" s="752"/>
    </row>
    <row r="41" spans="1:8" ht="28.5" customHeight="1" thickBot="1">
      <c r="A41" s="449"/>
      <c r="B41" s="756"/>
      <c r="C41" s="753"/>
      <c r="D41" s="753"/>
      <c r="E41" s="430"/>
      <c r="F41" s="753"/>
      <c r="G41" s="430"/>
      <c r="H41" s="753"/>
    </row>
    <row r="42" spans="1:8" ht="89.25">
      <c r="A42" s="745" t="s">
        <v>786</v>
      </c>
      <c r="B42" s="437" t="s">
        <v>741</v>
      </c>
      <c r="C42" s="751" t="s">
        <v>743</v>
      </c>
      <c r="D42" s="437" t="s">
        <v>744</v>
      </c>
      <c r="E42" s="751" t="s">
        <v>746</v>
      </c>
      <c r="F42" s="751" t="s">
        <v>747</v>
      </c>
      <c r="G42" s="437" t="s">
        <v>748</v>
      </c>
      <c r="H42" s="437" t="s">
        <v>777</v>
      </c>
    </row>
    <row r="43" spans="1:8">
      <c r="A43" s="746"/>
      <c r="B43" s="437"/>
      <c r="C43" s="752"/>
      <c r="D43" s="437"/>
      <c r="E43" s="752"/>
      <c r="F43" s="752"/>
      <c r="G43" s="437"/>
      <c r="H43" s="437"/>
    </row>
    <row r="44" spans="1:8" ht="63.75">
      <c r="A44" s="746"/>
      <c r="B44" s="437" t="s">
        <v>742</v>
      </c>
      <c r="C44" s="752"/>
      <c r="D44" s="437" t="s">
        <v>745</v>
      </c>
      <c r="E44" s="752"/>
      <c r="F44" s="752"/>
      <c r="G44" s="437" t="s">
        <v>749</v>
      </c>
      <c r="H44" s="437" t="s">
        <v>778</v>
      </c>
    </row>
    <row r="45" spans="1:8" ht="13.5" thickBot="1">
      <c r="A45" s="747"/>
      <c r="B45" s="430"/>
      <c r="C45" s="753"/>
      <c r="D45" s="438"/>
      <c r="E45" s="753"/>
      <c r="F45" s="753"/>
      <c r="G45" s="430"/>
      <c r="H45" s="438"/>
    </row>
    <row r="46" spans="1:8" ht="38.25">
      <c r="A46" s="443"/>
      <c r="B46" s="739" t="s">
        <v>750</v>
      </c>
      <c r="C46" s="431" t="s">
        <v>751</v>
      </c>
      <c r="D46" s="739" t="s">
        <v>753</v>
      </c>
      <c r="E46" s="431" t="s">
        <v>754</v>
      </c>
      <c r="F46" s="739" t="s">
        <v>756</v>
      </c>
      <c r="G46" s="739" t="s">
        <v>757</v>
      </c>
      <c r="H46" s="431" t="s">
        <v>758</v>
      </c>
    </row>
    <row r="47" spans="1:8" ht="51">
      <c r="A47" s="443" t="s">
        <v>787</v>
      </c>
      <c r="B47" s="740"/>
      <c r="C47" s="431"/>
      <c r="D47" s="740"/>
      <c r="E47" s="431" t="s">
        <v>755</v>
      </c>
      <c r="F47" s="740"/>
      <c r="G47" s="740"/>
      <c r="H47" s="431"/>
    </row>
    <row r="48" spans="1:8" ht="51">
      <c r="A48" s="444"/>
      <c r="B48" s="740"/>
      <c r="C48" s="431" t="s">
        <v>752</v>
      </c>
      <c r="D48" s="740"/>
      <c r="E48" s="431"/>
      <c r="F48" s="740"/>
      <c r="G48" s="740"/>
      <c r="H48" s="431" t="s">
        <v>759</v>
      </c>
    </row>
    <row r="49" spans="1:8">
      <c r="A49" s="444"/>
      <c r="B49" s="740"/>
      <c r="C49" s="431"/>
      <c r="D49" s="740"/>
      <c r="E49" s="431"/>
      <c r="F49" s="740"/>
      <c r="G49" s="740"/>
      <c r="H49" s="431"/>
    </row>
    <row r="50" spans="1:8" ht="39" thickBot="1">
      <c r="A50" s="446"/>
      <c r="B50" s="741"/>
      <c r="C50" s="430"/>
      <c r="D50" s="741"/>
      <c r="E50" s="430"/>
      <c r="F50" s="741"/>
      <c r="G50" s="741"/>
      <c r="H50" s="430" t="s">
        <v>760</v>
      </c>
    </row>
  </sheetData>
  <sheetProtection password="D76D" sheet="1" objects="1" scenarios="1"/>
  <mergeCells count="47">
    <mergeCell ref="A1:H1"/>
    <mergeCell ref="B46:B50"/>
    <mergeCell ref="D46:D50"/>
    <mergeCell ref="F46:F50"/>
    <mergeCell ref="G46:G50"/>
    <mergeCell ref="B38:B41"/>
    <mergeCell ref="C38:C41"/>
    <mergeCell ref="D38:D41"/>
    <mergeCell ref="F38:F41"/>
    <mergeCell ref="H38:H41"/>
    <mergeCell ref="A42:A45"/>
    <mergeCell ref="C42:C45"/>
    <mergeCell ref="E42:E45"/>
    <mergeCell ref="F42:F45"/>
    <mergeCell ref="A34:A37"/>
    <mergeCell ref="B34:B37"/>
    <mergeCell ref="C34:C37"/>
    <mergeCell ref="D34:D37"/>
    <mergeCell ref="E34:E37"/>
    <mergeCell ref="F34:F37"/>
    <mergeCell ref="H18:H20"/>
    <mergeCell ref="G29:G33"/>
    <mergeCell ref="G18:G20"/>
    <mergeCell ref="B21:B28"/>
    <mergeCell ref="C21:C28"/>
    <mergeCell ref="E21:E28"/>
    <mergeCell ref="F21:F28"/>
    <mergeCell ref="F18:F20"/>
    <mergeCell ref="A29:A33"/>
    <mergeCell ref="C29:C33"/>
    <mergeCell ref="E29:E33"/>
    <mergeCell ref="A18:A20"/>
    <mergeCell ref="C18:C20"/>
    <mergeCell ref="D18:D20"/>
    <mergeCell ref="E18:E20"/>
    <mergeCell ref="D6:D10"/>
    <mergeCell ref="E6:E10"/>
    <mergeCell ref="F6:F10"/>
    <mergeCell ref="G6:G10"/>
    <mergeCell ref="A11:A17"/>
    <mergeCell ref="D11:D17"/>
    <mergeCell ref="E11:E17"/>
    <mergeCell ref="F11:F17"/>
    <mergeCell ref="G11:G17"/>
    <mergeCell ref="A6:A10"/>
    <mergeCell ref="B6:B10"/>
    <mergeCell ref="C6:C10"/>
  </mergeCells>
  <hyperlinks>
    <hyperlink ref="B13" r:id="rId1" display="http://www.alfalaval.com/customer-stories/here-magazine/Pages/latest-issue-of-here-magazine.aspx"/>
    <hyperlink ref="G6:G10" location="Product_Cases" display="Many projects relating to new applications of our products in respond to our customers’ need to save energy or reduce other environmental impacts.  See Product Responsibility PRA 1 Section of this report "/>
    <hyperlink ref="B38:B41" location="Product_Cases" display="Alfa Laval provides products and services to many different industries. Many uses are to save energy or for environmental protection.  See Product Responsibity Section PR 1A for Customer Case Studies."/>
    <hyperlink ref="G5" r:id="rId2" display="http://www.alfalaval.com/about-us/sustainability/reports/pages/reports.aspx"/>
  </hyperlinks>
  <pageMargins left="0.70866141732283472" right="0.70866141732283472" top="0.74803149606299213" bottom="0.74803149606299213" header="0.31496062992125984" footer="0.31496062992125984"/>
  <pageSetup paperSize="9" scale="64" fitToHeight="4" orientation="landscape" r:id="rId3"/>
  <headerFooter>
    <oddHeader>&amp;L&amp;"Arial,Fet"Alfa Laval Sustainability GRI Report and Cross Reference 2011: Environmental Risk Analysis in the Value Chain  Page &amp;P &amp;R&amp;"Arial,Fet"Published March 31st  2012</oddHeader>
  </headerFooter>
  <drawing r:id="rId4"/>
</worksheet>
</file>

<file path=xl/worksheets/sheet2.xml><?xml version="1.0" encoding="utf-8"?>
<worksheet xmlns="http://schemas.openxmlformats.org/spreadsheetml/2006/main" xmlns:r="http://schemas.openxmlformats.org/officeDocument/2006/relationships">
  <sheetPr codeName="Sheet3">
    <pageSetUpPr fitToPage="1"/>
  </sheetPr>
  <dimension ref="A1:BE33"/>
  <sheetViews>
    <sheetView showGridLines="0" showRowColHeaders="0" zoomScaleNormal="100" workbookViewId="0">
      <selection activeCell="B9" sqref="B9:B20"/>
    </sheetView>
  </sheetViews>
  <sheetFormatPr defaultRowHeight="15"/>
  <cols>
    <col min="1" max="1" width="2.85546875" customWidth="1"/>
    <col min="2" max="2" width="16.42578125" style="3" customWidth="1"/>
    <col min="3" max="3" width="25.140625" style="3" customWidth="1"/>
    <col min="4" max="4" width="3.42578125" style="3" customWidth="1"/>
    <col min="5" max="5" width="6.7109375" style="3" customWidth="1"/>
    <col min="6" max="6" width="3" style="3" customWidth="1"/>
    <col min="7" max="7" width="31" style="3" customWidth="1"/>
    <col min="8" max="8" width="3.7109375" style="3" customWidth="1"/>
    <col min="9" max="9" width="2.42578125" style="3" customWidth="1"/>
    <col min="10" max="10" width="4.140625" style="3" customWidth="1"/>
    <col min="11" max="11" width="31" style="3" customWidth="1"/>
    <col min="12" max="12" width="3.42578125" style="3" customWidth="1"/>
    <col min="13" max="13" width="4.140625" style="52" customWidth="1"/>
    <col min="14" max="57" width="9.140625" style="50"/>
  </cols>
  <sheetData>
    <row r="1" spans="1:57" s="36" customFormat="1">
      <c r="A1" s="181"/>
      <c r="B1" s="39"/>
      <c r="C1" s="39"/>
      <c r="D1" s="39"/>
      <c r="E1" s="39"/>
      <c r="F1" s="39"/>
      <c r="G1" s="39"/>
      <c r="H1" s="39"/>
      <c r="I1" s="39"/>
      <c r="J1" s="39"/>
      <c r="K1" s="39"/>
      <c r="L1" s="39"/>
      <c r="M1" s="52"/>
      <c r="N1" s="50"/>
      <c r="O1" s="50"/>
      <c r="P1" s="50"/>
      <c r="Q1" s="50"/>
      <c r="R1" s="50"/>
      <c r="S1" s="50"/>
      <c r="T1" s="50"/>
      <c r="U1" s="50"/>
      <c r="V1" s="50"/>
      <c r="W1" s="50"/>
      <c r="X1" s="50"/>
      <c r="Y1" s="50"/>
      <c r="Z1" s="50"/>
      <c r="AA1" s="50"/>
      <c r="AB1" s="50"/>
      <c r="AC1" s="50"/>
      <c r="AD1" s="50"/>
      <c r="AE1" s="50"/>
      <c r="AF1" s="50"/>
      <c r="AG1" s="50"/>
      <c r="AH1" s="50"/>
      <c r="AI1" s="50"/>
      <c r="AJ1" s="50"/>
      <c r="AK1" s="50"/>
      <c r="AL1" s="50"/>
      <c r="AM1" s="50"/>
      <c r="AN1" s="50"/>
      <c r="AO1" s="50"/>
      <c r="AP1" s="50"/>
      <c r="AQ1" s="50"/>
      <c r="AR1" s="50"/>
      <c r="AS1" s="50"/>
      <c r="AT1" s="50"/>
      <c r="AU1" s="50"/>
      <c r="AV1" s="50"/>
      <c r="AW1" s="50"/>
      <c r="AX1" s="50"/>
      <c r="AY1" s="50"/>
      <c r="AZ1" s="50"/>
      <c r="BA1" s="50"/>
      <c r="BB1" s="50"/>
      <c r="BC1" s="50"/>
      <c r="BD1" s="50"/>
      <c r="BE1" s="50"/>
    </row>
    <row r="2" spans="1:57" s="36" customFormat="1">
      <c r="A2" s="50"/>
      <c r="B2" s="39"/>
      <c r="C2" s="39"/>
      <c r="D2" s="39"/>
      <c r="E2" s="39"/>
      <c r="F2" s="39"/>
      <c r="G2" s="39"/>
      <c r="H2" s="39"/>
      <c r="I2" s="39"/>
      <c r="J2" s="39"/>
      <c r="K2" s="39"/>
      <c r="L2" s="39"/>
      <c r="M2" s="52"/>
      <c r="N2" s="50"/>
      <c r="O2" s="50"/>
      <c r="P2" s="50"/>
      <c r="Q2" s="50"/>
      <c r="R2" s="50"/>
      <c r="S2" s="50"/>
      <c r="T2" s="50"/>
      <c r="U2" s="50"/>
      <c r="V2" s="50"/>
      <c r="W2" s="50"/>
      <c r="X2" s="50"/>
      <c r="Y2" s="50"/>
      <c r="Z2" s="50"/>
      <c r="AA2" s="50"/>
      <c r="AB2" s="50"/>
      <c r="AC2" s="50"/>
      <c r="AD2" s="50"/>
      <c r="AE2" s="50"/>
      <c r="AF2" s="50"/>
      <c r="AG2" s="50"/>
      <c r="AH2" s="50"/>
      <c r="AI2" s="50"/>
      <c r="AJ2" s="50"/>
      <c r="AK2" s="50"/>
      <c r="AL2" s="50"/>
      <c r="AM2" s="50"/>
      <c r="AN2" s="50"/>
      <c r="AO2" s="50"/>
      <c r="AP2" s="50"/>
      <c r="AQ2" s="50"/>
      <c r="AR2" s="50"/>
      <c r="AS2" s="50"/>
      <c r="AT2" s="50"/>
      <c r="AU2" s="50"/>
      <c r="AV2" s="50"/>
      <c r="AW2" s="50"/>
      <c r="AX2" s="50"/>
      <c r="AY2" s="50"/>
      <c r="AZ2" s="50"/>
      <c r="BA2" s="50"/>
      <c r="BB2" s="50"/>
      <c r="BC2" s="50"/>
      <c r="BD2" s="50"/>
      <c r="BE2" s="50"/>
    </row>
    <row r="3" spans="1:57" s="50" customFormat="1" ht="3.75" customHeight="1" thickBot="1">
      <c r="B3" s="56"/>
      <c r="C3" s="56"/>
      <c r="D3" s="56"/>
      <c r="E3" s="56"/>
      <c r="F3" s="56"/>
      <c r="G3" s="56"/>
      <c r="H3" s="56"/>
      <c r="I3" s="56"/>
      <c r="J3" s="56"/>
      <c r="K3" s="56"/>
      <c r="L3" s="56"/>
      <c r="M3" s="52"/>
    </row>
    <row r="4" spans="1:57" s="50" customFormat="1" ht="15.75" customHeight="1" thickBot="1">
      <c r="B4" s="175" t="s">
        <v>339</v>
      </c>
      <c r="C4" s="496" t="s">
        <v>358</v>
      </c>
      <c r="D4" s="497"/>
      <c r="E4" s="497"/>
      <c r="F4" s="497"/>
      <c r="G4" s="497"/>
      <c r="H4" s="497"/>
      <c r="I4" s="497"/>
      <c r="J4" s="497"/>
      <c r="K4" s="497"/>
      <c r="L4" s="498"/>
      <c r="M4" s="52"/>
    </row>
    <row r="5" spans="1:57" s="50" customFormat="1" ht="3.75" customHeight="1" thickBot="1">
      <c r="B5" s="56"/>
      <c r="C5" s="56"/>
      <c r="D5" s="56"/>
      <c r="E5" s="56"/>
      <c r="F5" s="56"/>
      <c r="G5" s="56"/>
      <c r="H5" s="56"/>
      <c r="I5" s="56"/>
      <c r="J5" s="56"/>
      <c r="K5" s="56"/>
      <c r="L5" s="56"/>
      <c r="M5" s="52"/>
    </row>
    <row r="6" spans="1:57" ht="15.75" customHeight="1">
      <c r="A6" s="50"/>
      <c r="B6" s="482" t="s">
        <v>11</v>
      </c>
      <c r="C6" s="339" t="s">
        <v>220</v>
      </c>
      <c r="D6" s="333"/>
      <c r="E6" s="483" t="s">
        <v>272</v>
      </c>
      <c r="F6" s="484"/>
      <c r="G6" s="485"/>
      <c r="H6" s="332"/>
      <c r="I6" s="332"/>
      <c r="J6" s="499" t="s">
        <v>116</v>
      </c>
      <c r="K6" s="501"/>
      <c r="L6" s="501"/>
      <c r="M6" s="54"/>
    </row>
    <row r="7" spans="1:57" ht="13.5" customHeight="1" thickBot="1">
      <c r="B7" s="482"/>
      <c r="C7" s="340" t="s">
        <v>227</v>
      </c>
      <c r="D7" s="486" t="s">
        <v>338</v>
      </c>
      <c r="E7" s="487"/>
      <c r="F7" s="487"/>
      <c r="G7" s="488"/>
      <c r="H7" s="341"/>
      <c r="I7" s="341"/>
      <c r="J7" s="501"/>
      <c r="K7" s="501"/>
      <c r="L7" s="501"/>
      <c r="M7" s="51"/>
    </row>
    <row r="8" spans="1:57" ht="3.75" customHeight="1">
      <c r="B8" s="43"/>
      <c r="C8" s="57"/>
      <c r="D8" s="58"/>
      <c r="E8" s="58"/>
      <c r="F8" s="58"/>
      <c r="G8" s="43"/>
      <c r="H8" s="43"/>
      <c r="I8" s="43"/>
      <c r="J8" s="43"/>
      <c r="K8" s="43"/>
      <c r="L8" s="43"/>
      <c r="M8" s="51"/>
    </row>
    <row r="9" spans="1:57" s="29" customFormat="1" ht="19.5" customHeight="1">
      <c r="B9" s="499" t="s">
        <v>131</v>
      </c>
      <c r="C9" s="414" t="s">
        <v>670</v>
      </c>
      <c r="D9" s="165"/>
      <c r="E9" s="165"/>
      <c r="F9" s="165"/>
      <c r="G9" s="331" t="s">
        <v>512</v>
      </c>
      <c r="H9" s="165"/>
      <c r="I9" s="165"/>
      <c r="J9" s="520" t="s">
        <v>669</v>
      </c>
      <c r="K9" s="521"/>
      <c r="L9" s="521"/>
      <c r="M9" s="72"/>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c r="AQ9" s="55"/>
      <c r="AR9" s="55"/>
      <c r="AS9" s="55"/>
      <c r="AT9" s="55"/>
      <c r="AU9" s="55"/>
      <c r="AV9" s="55"/>
      <c r="AW9" s="55"/>
      <c r="AX9" s="55"/>
      <c r="AY9" s="55"/>
      <c r="AZ9" s="55"/>
      <c r="BA9" s="55"/>
      <c r="BB9" s="55"/>
      <c r="BC9" s="55"/>
      <c r="BD9" s="55"/>
      <c r="BE9" s="55"/>
    </row>
    <row r="10" spans="1:57" s="29" customFormat="1" ht="13.5" customHeight="1">
      <c r="B10" s="501"/>
      <c r="C10" s="480" t="s">
        <v>519</v>
      </c>
      <c r="D10" s="481"/>
      <c r="E10" s="481"/>
      <c r="F10" s="168"/>
      <c r="G10" s="489" t="s">
        <v>520</v>
      </c>
      <c r="H10" s="490"/>
      <c r="I10" s="490"/>
      <c r="J10" s="511"/>
      <c r="K10" s="512"/>
      <c r="L10" s="513"/>
      <c r="M10" s="47"/>
      <c r="N10" s="55"/>
      <c r="O10" s="55"/>
      <c r="P10" s="55"/>
      <c r="Q10" s="55"/>
      <c r="R10" s="55"/>
      <c r="S10" s="55"/>
      <c r="T10" s="55"/>
      <c r="U10" s="55"/>
      <c r="V10" s="55"/>
      <c r="W10" s="55"/>
      <c r="X10" s="55"/>
      <c r="Y10" s="55"/>
      <c r="Z10" s="55"/>
      <c r="AA10" s="55"/>
      <c r="AB10" s="55"/>
      <c r="AC10" s="55"/>
      <c r="AD10" s="55"/>
      <c r="AE10" s="55"/>
      <c r="AF10" s="55"/>
      <c r="AG10" s="55"/>
      <c r="AH10" s="55"/>
      <c r="AI10" s="55"/>
      <c r="AJ10" s="55"/>
      <c r="AK10" s="55"/>
      <c r="AL10" s="55"/>
      <c r="AM10" s="55"/>
      <c r="AN10" s="55"/>
      <c r="AO10" s="55"/>
      <c r="AP10" s="55"/>
      <c r="AQ10" s="55"/>
      <c r="AR10" s="55"/>
      <c r="AS10" s="55"/>
      <c r="AT10" s="55"/>
      <c r="AU10" s="55"/>
      <c r="AV10" s="55"/>
      <c r="AW10" s="55"/>
      <c r="AX10" s="55"/>
      <c r="AY10" s="55"/>
      <c r="AZ10" s="55"/>
      <c r="BA10" s="55"/>
      <c r="BB10" s="55"/>
      <c r="BC10" s="55"/>
      <c r="BD10" s="55"/>
      <c r="BE10" s="55"/>
    </row>
    <row r="11" spans="1:57" s="29" customFormat="1" ht="13.5" customHeight="1">
      <c r="B11" s="501"/>
      <c r="C11" s="480" t="s">
        <v>559</v>
      </c>
      <c r="D11" s="481"/>
      <c r="E11" s="481"/>
      <c r="F11" s="168"/>
      <c r="G11" s="489" t="s">
        <v>511</v>
      </c>
      <c r="H11" s="490"/>
      <c r="I11" s="490"/>
      <c r="J11" s="511"/>
      <c r="K11" s="512"/>
      <c r="L11" s="513"/>
      <c r="M11" s="47"/>
      <c r="N11" s="55"/>
      <c r="O11" s="55"/>
      <c r="P11" s="55"/>
      <c r="Q11" s="55"/>
      <c r="R11" s="55"/>
      <c r="S11" s="55"/>
      <c r="T11" s="55"/>
      <c r="U11" s="55"/>
      <c r="V11" s="55"/>
      <c r="W11" s="55"/>
      <c r="X11" s="55"/>
      <c r="Y11" s="55"/>
      <c r="Z11" s="55"/>
      <c r="AA11" s="55"/>
      <c r="AB11" s="55"/>
      <c r="AC11" s="55"/>
      <c r="AD11" s="55"/>
      <c r="AE11" s="55"/>
      <c r="AF11" s="55"/>
      <c r="AG11" s="55"/>
      <c r="AH11" s="55"/>
      <c r="AI11" s="55"/>
      <c r="AJ11" s="55"/>
      <c r="AK11" s="55"/>
      <c r="AL11" s="55"/>
      <c r="AM11" s="55"/>
      <c r="AN11" s="55"/>
      <c r="AO11" s="55"/>
      <c r="AP11" s="55"/>
      <c r="AQ11" s="55"/>
      <c r="AR11" s="55"/>
      <c r="AS11" s="55"/>
      <c r="AT11" s="55"/>
      <c r="AU11" s="55"/>
      <c r="AV11" s="55"/>
      <c r="AW11" s="55"/>
      <c r="AX11" s="55"/>
      <c r="AY11" s="55"/>
      <c r="AZ11" s="55"/>
      <c r="BA11" s="55"/>
      <c r="BB11" s="55"/>
      <c r="BC11" s="55"/>
      <c r="BD11" s="55"/>
      <c r="BE11" s="55"/>
    </row>
    <row r="12" spans="1:57" s="29" customFormat="1" ht="13.5" customHeight="1">
      <c r="B12" s="501"/>
      <c r="C12" s="480" t="s">
        <v>507</v>
      </c>
      <c r="D12" s="481"/>
      <c r="E12" s="481"/>
      <c r="F12" s="168"/>
      <c r="G12" s="489" t="s">
        <v>514</v>
      </c>
      <c r="H12" s="490"/>
      <c r="I12" s="490"/>
      <c r="J12" s="511"/>
      <c r="K12" s="512"/>
      <c r="L12" s="513"/>
      <c r="M12" s="47"/>
      <c r="N12" s="55"/>
      <c r="O12" s="55"/>
      <c r="P12" s="55"/>
      <c r="Q12" s="55"/>
      <c r="R12" s="55"/>
      <c r="S12" s="55"/>
      <c r="T12" s="55"/>
      <c r="U12" s="55"/>
      <c r="V12" s="55"/>
      <c r="W12" s="55"/>
      <c r="X12" s="55"/>
      <c r="Y12" s="55"/>
      <c r="Z12" s="55"/>
      <c r="AA12" s="55"/>
      <c r="AB12" s="55"/>
      <c r="AC12" s="55"/>
      <c r="AD12" s="55"/>
      <c r="AE12" s="55"/>
      <c r="AF12" s="55"/>
      <c r="AG12" s="55"/>
      <c r="AH12" s="55"/>
      <c r="AI12" s="55"/>
      <c r="AJ12" s="55"/>
      <c r="AK12" s="55"/>
      <c r="AL12" s="55"/>
      <c r="AM12" s="55"/>
      <c r="AN12" s="55"/>
      <c r="AO12" s="55"/>
      <c r="AP12" s="55"/>
      <c r="AQ12" s="55"/>
      <c r="AR12" s="55"/>
      <c r="AS12" s="55"/>
      <c r="AT12" s="55"/>
      <c r="AU12" s="55"/>
      <c r="AV12" s="55"/>
      <c r="AW12" s="55"/>
      <c r="AX12" s="55"/>
      <c r="AY12" s="55"/>
      <c r="AZ12" s="55"/>
      <c r="BA12" s="55"/>
      <c r="BB12" s="55"/>
      <c r="BC12" s="55"/>
      <c r="BD12" s="55"/>
      <c r="BE12" s="55"/>
    </row>
    <row r="13" spans="1:57" s="29" customFormat="1" ht="13.5" customHeight="1">
      <c r="B13" s="501"/>
      <c r="C13" s="480" t="s">
        <v>508</v>
      </c>
      <c r="D13" s="481"/>
      <c r="E13" s="481"/>
      <c r="F13" s="168"/>
      <c r="G13" s="489" t="s">
        <v>515</v>
      </c>
      <c r="H13" s="490"/>
      <c r="I13" s="490"/>
      <c r="J13" s="511"/>
      <c r="K13" s="512"/>
      <c r="L13" s="513"/>
      <c r="M13" s="47"/>
      <c r="N13" s="55"/>
      <c r="O13" s="55"/>
      <c r="P13" s="55"/>
      <c r="Q13" s="55"/>
      <c r="R13" s="55"/>
      <c r="S13" s="55"/>
      <c r="T13" s="55"/>
      <c r="U13" s="55"/>
      <c r="V13" s="55"/>
      <c r="W13" s="55"/>
      <c r="X13" s="55"/>
      <c r="Y13" s="55"/>
      <c r="Z13" s="55"/>
      <c r="AA13" s="55"/>
      <c r="AB13" s="55"/>
      <c r="AC13" s="55"/>
      <c r="AD13" s="55"/>
      <c r="AE13" s="55"/>
      <c r="AF13" s="55"/>
      <c r="AG13" s="55"/>
      <c r="AH13" s="55"/>
      <c r="AI13" s="55"/>
      <c r="AJ13" s="55"/>
      <c r="AK13" s="55"/>
      <c r="AL13" s="55"/>
      <c r="AM13" s="55"/>
      <c r="AN13" s="55"/>
      <c r="AO13" s="55"/>
      <c r="AP13" s="55"/>
      <c r="AQ13" s="55"/>
      <c r="AR13" s="55"/>
      <c r="AS13" s="55"/>
      <c r="AT13" s="55"/>
      <c r="AU13" s="55"/>
      <c r="AV13" s="55"/>
      <c r="AW13" s="55"/>
      <c r="AX13" s="55"/>
      <c r="AY13" s="55"/>
      <c r="AZ13" s="55"/>
      <c r="BA13" s="55"/>
      <c r="BB13" s="55"/>
      <c r="BC13" s="55"/>
      <c r="BD13" s="55"/>
      <c r="BE13" s="55"/>
    </row>
    <row r="14" spans="1:57" s="29" customFormat="1" ht="13.5" customHeight="1">
      <c r="B14" s="501"/>
      <c r="C14" s="480" t="s">
        <v>562</v>
      </c>
      <c r="D14" s="481"/>
      <c r="E14" s="481"/>
      <c r="F14" s="168"/>
      <c r="G14" s="330"/>
      <c r="H14" s="330"/>
      <c r="I14" s="330"/>
      <c r="J14" s="511"/>
      <c r="K14" s="512"/>
      <c r="L14" s="513"/>
      <c r="M14" s="47"/>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row>
    <row r="15" spans="1:57" s="29" customFormat="1" ht="13.5" customHeight="1">
      <c r="B15" s="501"/>
      <c r="C15" s="480" t="s">
        <v>563</v>
      </c>
      <c r="D15" s="481"/>
      <c r="E15" s="481"/>
      <c r="F15" s="168"/>
      <c r="G15" s="330"/>
      <c r="H15" s="330"/>
      <c r="I15" s="330"/>
      <c r="J15" s="491" t="s">
        <v>565</v>
      </c>
      <c r="K15" s="507"/>
      <c r="L15" s="508"/>
      <c r="M15" s="47"/>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5"/>
      <c r="AP15" s="55"/>
      <c r="AQ15" s="55"/>
      <c r="AR15" s="55"/>
      <c r="AS15" s="55"/>
      <c r="AT15" s="55"/>
      <c r="AU15" s="55"/>
      <c r="AV15" s="55"/>
      <c r="AW15" s="55"/>
      <c r="AX15" s="55"/>
      <c r="AY15" s="55"/>
      <c r="AZ15" s="55"/>
      <c r="BA15" s="55"/>
      <c r="BB15" s="55"/>
      <c r="BC15" s="55"/>
      <c r="BD15" s="55"/>
      <c r="BE15" s="55"/>
    </row>
    <row r="16" spans="1:57" s="29" customFormat="1" ht="13.5" customHeight="1">
      <c r="B16" s="501"/>
      <c r="C16" s="480" t="s">
        <v>509</v>
      </c>
      <c r="D16" s="481"/>
      <c r="E16" s="481"/>
      <c r="F16" s="168"/>
      <c r="G16" s="330" t="s">
        <v>676</v>
      </c>
      <c r="H16" s="330"/>
      <c r="I16" s="330"/>
      <c r="J16" s="511"/>
      <c r="K16" s="512"/>
      <c r="L16" s="513"/>
      <c r="M16" s="47"/>
      <c r="N16" s="55"/>
      <c r="O16" s="55"/>
      <c r="P16" s="55"/>
      <c r="Q16" s="55"/>
      <c r="R16" s="55"/>
      <c r="S16" s="55"/>
      <c r="T16" s="55"/>
      <c r="U16" s="55"/>
      <c r="V16" s="55"/>
      <c r="W16" s="55"/>
      <c r="X16" s="55"/>
      <c r="Y16" s="55"/>
      <c r="Z16" s="55"/>
      <c r="AA16" s="55"/>
      <c r="AB16" s="55"/>
      <c r="AC16" s="55"/>
      <c r="AD16" s="55"/>
      <c r="AE16" s="55"/>
      <c r="AF16" s="55"/>
      <c r="AG16" s="55"/>
      <c r="AH16" s="55"/>
      <c r="AI16" s="55"/>
      <c r="AJ16" s="55"/>
      <c r="AK16" s="55"/>
      <c r="AL16" s="55"/>
      <c r="AM16" s="55"/>
      <c r="AN16" s="55"/>
      <c r="AO16" s="55"/>
      <c r="AP16" s="55"/>
      <c r="AQ16" s="55"/>
      <c r="AR16" s="55"/>
      <c r="AS16" s="55"/>
      <c r="AT16" s="55"/>
      <c r="AU16" s="55"/>
      <c r="AV16" s="55"/>
      <c r="AW16" s="55"/>
      <c r="AX16" s="55"/>
      <c r="AY16" s="55"/>
      <c r="AZ16" s="55"/>
      <c r="BA16" s="55"/>
      <c r="BB16" s="55"/>
      <c r="BC16" s="55"/>
      <c r="BD16" s="55"/>
      <c r="BE16" s="55"/>
    </row>
    <row r="17" spans="1:57" s="29" customFormat="1" ht="13.5" customHeight="1">
      <c r="B17" s="501"/>
      <c r="C17" s="491" t="s">
        <v>510</v>
      </c>
      <c r="D17" s="492"/>
      <c r="E17" s="492"/>
      <c r="F17" s="168"/>
      <c r="G17" s="330" t="s">
        <v>516</v>
      </c>
      <c r="H17" s="330"/>
      <c r="I17" s="330"/>
      <c r="J17" s="491" t="s">
        <v>566</v>
      </c>
      <c r="K17" s="507"/>
      <c r="L17" s="508"/>
      <c r="M17" s="47"/>
      <c r="N17" s="55"/>
      <c r="O17" s="55"/>
      <c r="P17" s="55"/>
      <c r="Q17" s="55"/>
      <c r="R17" s="55"/>
      <c r="S17" s="55"/>
      <c r="T17" s="55"/>
      <c r="U17" s="55"/>
      <c r="V17" s="55"/>
      <c r="W17" s="55"/>
      <c r="X17" s="55"/>
      <c r="Y17" s="55"/>
      <c r="Z17" s="55"/>
      <c r="AA17" s="55"/>
      <c r="AB17" s="55"/>
      <c r="AC17" s="55"/>
      <c r="AD17" s="55"/>
      <c r="AE17" s="55"/>
      <c r="AF17" s="55"/>
      <c r="AG17" s="55"/>
      <c r="AH17" s="55"/>
      <c r="AI17" s="55"/>
      <c r="AJ17" s="55"/>
      <c r="AK17" s="55"/>
      <c r="AL17" s="55"/>
      <c r="AM17" s="55"/>
      <c r="AN17" s="55"/>
      <c r="AO17" s="55"/>
      <c r="AP17" s="55"/>
      <c r="AQ17" s="55"/>
      <c r="AR17" s="55"/>
      <c r="AS17" s="55"/>
      <c r="AT17" s="55"/>
      <c r="AU17" s="55"/>
      <c r="AV17" s="55"/>
      <c r="AW17" s="55"/>
      <c r="AX17" s="55"/>
      <c r="AY17" s="55"/>
      <c r="AZ17" s="55"/>
      <c r="BA17" s="55"/>
      <c r="BB17" s="55"/>
      <c r="BC17" s="55"/>
      <c r="BD17" s="55"/>
      <c r="BE17" s="55"/>
    </row>
    <row r="18" spans="1:57" s="29" customFormat="1" ht="13.5" customHeight="1">
      <c r="B18" s="501"/>
      <c r="C18" s="491" t="s">
        <v>564</v>
      </c>
      <c r="D18" s="492"/>
      <c r="E18" s="492"/>
      <c r="F18" s="168"/>
      <c r="G18" s="330"/>
      <c r="H18" s="330"/>
      <c r="I18" s="330"/>
      <c r="J18" s="491" t="s">
        <v>792</v>
      </c>
      <c r="K18" s="507"/>
      <c r="L18" s="508"/>
      <c r="M18" s="47"/>
      <c r="N18" s="55"/>
      <c r="O18" s="55"/>
      <c r="P18" s="55"/>
      <c r="Q18" s="55"/>
      <c r="R18" s="55"/>
      <c r="S18" s="55"/>
      <c r="T18" s="55"/>
      <c r="U18" s="55"/>
      <c r="V18" s="55"/>
      <c r="W18" s="55"/>
      <c r="X18" s="55"/>
      <c r="Y18" s="55"/>
      <c r="Z18" s="55"/>
      <c r="AA18" s="55"/>
      <c r="AB18" s="55"/>
      <c r="AC18" s="55"/>
      <c r="AD18" s="55"/>
      <c r="AE18" s="55"/>
      <c r="AF18" s="55"/>
      <c r="AG18" s="55"/>
      <c r="AH18" s="55"/>
      <c r="AI18" s="55"/>
      <c r="AJ18" s="55"/>
      <c r="AK18" s="55"/>
      <c r="AL18" s="55"/>
      <c r="AM18" s="55"/>
      <c r="AN18" s="55"/>
      <c r="AO18" s="55"/>
      <c r="AP18" s="55"/>
      <c r="AQ18" s="55"/>
      <c r="AR18" s="55"/>
      <c r="AS18" s="55"/>
      <c r="AT18" s="55"/>
      <c r="AU18" s="55"/>
      <c r="AV18" s="55"/>
      <c r="AW18" s="55"/>
      <c r="AX18" s="55"/>
      <c r="AY18" s="55"/>
      <c r="AZ18" s="55"/>
      <c r="BA18" s="55"/>
      <c r="BB18" s="55"/>
      <c r="BC18" s="55"/>
      <c r="BD18" s="55"/>
      <c r="BE18" s="55"/>
    </row>
    <row r="19" spans="1:57" s="29" customFormat="1" ht="13.5" customHeight="1">
      <c r="B19" s="501"/>
      <c r="C19" s="480" t="s">
        <v>560</v>
      </c>
      <c r="D19" s="481"/>
      <c r="E19" s="481"/>
      <c r="F19" s="168"/>
      <c r="G19" s="330"/>
      <c r="H19" s="330"/>
      <c r="I19" s="330"/>
      <c r="J19" s="507"/>
      <c r="K19" s="507"/>
      <c r="L19" s="508"/>
      <c r="M19" s="47"/>
      <c r="N19" s="55"/>
      <c r="O19" s="55"/>
      <c r="P19" s="55"/>
      <c r="Q19" s="55"/>
      <c r="R19" s="55"/>
      <c r="S19" s="55"/>
      <c r="T19" s="55"/>
      <c r="U19" s="55"/>
      <c r="V19" s="55"/>
      <c r="W19" s="55"/>
      <c r="X19" s="55"/>
      <c r="Y19" s="55"/>
      <c r="Z19" s="55"/>
      <c r="AA19" s="55"/>
      <c r="AB19" s="55"/>
      <c r="AC19" s="55"/>
      <c r="AD19" s="55"/>
      <c r="AE19" s="55"/>
      <c r="AF19" s="55"/>
      <c r="AG19" s="55"/>
      <c r="AH19" s="55"/>
      <c r="AI19" s="55"/>
      <c r="AJ19" s="55"/>
      <c r="AK19" s="55"/>
      <c r="AL19" s="55"/>
      <c r="AM19" s="55"/>
      <c r="AN19" s="55"/>
      <c r="AO19" s="55"/>
      <c r="AP19" s="55"/>
      <c r="AQ19" s="55"/>
      <c r="AR19" s="55"/>
      <c r="AS19" s="55"/>
      <c r="AT19" s="55"/>
      <c r="AU19" s="55"/>
      <c r="AV19" s="55"/>
      <c r="AW19" s="55"/>
      <c r="AX19" s="55"/>
      <c r="AY19" s="55"/>
      <c r="AZ19" s="55"/>
      <c r="BA19" s="55"/>
      <c r="BB19" s="55"/>
      <c r="BC19" s="55"/>
      <c r="BD19" s="55"/>
      <c r="BE19" s="55"/>
    </row>
    <row r="20" spans="1:57" s="29" customFormat="1" ht="13.5" customHeight="1" thickBot="1">
      <c r="B20" s="501"/>
      <c r="C20" s="515" t="s">
        <v>567</v>
      </c>
      <c r="D20" s="516"/>
      <c r="E20" s="516"/>
      <c r="F20" s="516"/>
      <c r="G20" s="516"/>
      <c r="H20" s="516"/>
      <c r="I20" s="516"/>
      <c r="J20" s="516"/>
      <c r="K20" s="516"/>
      <c r="L20" s="517"/>
      <c r="M20" s="47"/>
      <c r="N20" s="55"/>
      <c r="O20" s="55"/>
      <c r="P20" s="55"/>
      <c r="Q20" s="55"/>
      <c r="R20" s="55"/>
      <c r="S20" s="55"/>
      <c r="T20" s="55"/>
      <c r="U20" s="55"/>
      <c r="V20" s="55"/>
      <c r="W20" s="55"/>
      <c r="X20" s="55"/>
      <c r="Y20" s="55"/>
      <c r="Z20" s="55"/>
      <c r="AA20" s="55"/>
      <c r="AB20" s="55"/>
      <c r="AC20" s="55"/>
      <c r="AD20" s="55"/>
      <c r="AE20" s="55"/>
      <c r="AF20" s="55"/>
      <c r="AG20" s="55"/>
      <c r="AH20" s="55"/>
      <c r="AI20" s="55"/>
      <c r="AJ20" s="55"/>
      <c r="AK20" s="55"/>
      <c r="AL20" s="55"/>
      <c r="AM20" s="55"/>
      <c r="AN20" s="55"/>
      <c r="AO20" s="55"/>
      <c r="AP20" s="55"/>
      <c r="AQ20" s="55"/>
      <c r="AR20" s="55"/>
      <c r="AS20" s="55"/>
      <c r="AT20" s="55"/>
      <c r="AU20" s="55"/>
      <c r="AV20" s="55"/>
      <c r="AW20" s="55"/>
      <c r="AX20" s="55"/>
      <c r="AY20" s="55"/>
      <c r="AZ20" s="55"/>
      <c r="BA20" s="55"/>
      <c r="BB20" s="55"/>
      <c r="BC20" s="55"/>
      <c r="BD20" s="55"/>
      <c r="BE20" s="55"/>
    </row>
    <row r="21" spans="1:57" ht="3.75" customHeight="1" thickBot="1">
      <c r="B21" s="46"/>
      <c r="C21" s="45"/>
      <c r="D21" s="42"/>
      <c r="E21" s="42"/>
      <c r="F21" s="42"/>
      <c r="G21" s="45"/>
      <c r="H21" s="42"/>
      <c r="I21" s="42"/>
      <c r="J21" s="42"/>
      <c r="K21" s="46"/>
      <c r="L21" s="45"/>
      <c r="M21" s="48"/>
    </row>
    <row r="22" spans="1:57" ht="18.75" customHeight="1" thickBot="1">
      <c r="B22" s="499" t="s">
        <v>134</v>
      </c>
      <c r="C22" s="500"/>
      <c r="D22" s="518" t="s">
        <v>568</v>
      </c>
      <c r="E22" s="518"/>
      <c r="F22" s="518"/>
      <c r="G22" s="518"/>
      <c r="H22" s="518"/>
      <c r="I22" s="518"/>
      <c r="J22" s="518"/>
      <c r="K22" s="518"/>
      <c r="L22" s="519"/>
      <c r="M22" s="50"/>
    </row>
    <row r="23" spans="1:57" ht="3.75" customHeight="1">
      <c r="A23" s="27"/>
      <c r="B23" s="42"/>
      <c r="C23" s="42"/>
      <c r="D23" s="42"/>
      <c r="E23" s="42"/>
      <c r="F23" s="42"/>
      <c r="G23" s="42"/>
      <c r="H23" s="45"/>
      <c r="I23" s="45"/>
      <c r="J23" s="45"/>
      <c r="K23" s="45"/>
      <c r="L23" s="45"/>
      <c r="M23" s="48"/>
    </row>
    <row r="24" spans="1:57" s="3" customFormat="1" ht="21.75" customHeight="1">
      <c r="A24" s="49"/>
      <c r="B24" s="505" t="s">
        <v>175</v>
      </c>
      <c r="C24" s="482"/>
      <c r="D24" s="44"/>
      <c r="E24" s="505" t="s">
        <v>195</v>
      </c>
      <c r="F24" s="514"/>
      <c r="G24" s="482"/>
      <c r="H24" s="44"/>
      <c r="I24" s="505" t="s">
        <v>73</v>
      </c>
      <c r="J24" s="509"/>
      <c r="K24" s="509"/>
      <c r="L24" s="510"/>
      <c r="M24" s="54"/>
      <c r="N24" s="56"/>
      <c r="O24" s="56"/>
      <c r="P24" s="56"/>
      <c r="Q24" s="56"/>
      <c r="R24" s="56"/>
      <c r="S24" s="56"/>
      <c r="T24" s="56"/>
      <c r="U24" s="56"/>
      <c r="V24" s="56"/>
      <c r="W24" s="56"/>
      <c r="X24" s="56"/>
      <c r="Y24" s="56"/>
      <c r="Z24" s="56"/>
      <c r="AA24" s="56"/>
      <c r="AB24" s="56"/>
      <c r="AC24" s="56"/>
      <c r="AD24" s="56"/>
      <c r="AE24" s="56"/>
      <c r="AF24" s="56"/>
      <c r="AG24" s="56"/>
      <c r="AH24" s="56"/>
      <c r="AI24" s="56"/>
      <c r="AJ24" s="56"/>
      <c r="AK24" s="56"/>
      <c r="AL24" s="56"/>
      <c r="AM24" s="56"/>
      <c r="AN24" s="56"/>
      <c r="AO24" s="56"/>
      <c r="AP24" s="56"/>
      <c r="AQ24" s="56"/>
      <c r="AR24" s="56"/>
      <c r="AS24" s="56"/>
      <c r="AT24" s="56"/>
      <c r="AU24" s="56"/>
      <c r="AV24" s="56"/>
      <c r="AW24" s="56"/>
      <c r="AX24" s="56"/>
      <c r="AY24" s="56"/>
      <c r="AZ24" s="56"/>
      <c r="BA24" s="56"/>
      <c r="BB24" s="56"/>
      <c r="BC24" s="56"/>
      <c r="BD24" s="56"/>
      <c r="BE24" s="56"/>
    </row>
    <row r="25" spans="1:57" s="29" customFormat="1" ht="12">
      <c r="A25" s="169"/>
      <c r="B25" s="493" t="s">
        <v>194</v>
      </c>
      <c r="C25" s="495"/>
      <c r="D25" s="168"/>
      <c r="E25" s="506" t="s">
        <v>197</v>
      </c>
      <c r="F25" s="494"/>
      <c r="G25" s="495"/>
      <c r="H25" s="168"/>
      <c r="I25" s="493" t="s">
        <v>203</v>
      </c>
      <c r="J25" s="494"/>
      <c r="K25" s="494"/>
      <c r="L25" s="170"/>
      <c r="M25" s="171"/>
      <c r="N25" s="55"/>
      <c r="O25" s="55"/>
      <c r="P25" s="55"/>
      <c r="Q25" s="55"/>
      <c r="R25" s="55"/>
      <c r="S25" s="55"/>
      <c r="T25" s="55"/>
      <c r="U25" s="55"/>
      <c r="V25" s="55"/>
      <c r="W25" s="55"/>
      <c r="X25" s="55"/>
      <c r="Y25" s="55"/>
      <c r="Z25" s="55"/>
      <c r="AA25" s="55"/>
      <c r="AB25" s="55"/>
      <c r="AC25" s="55"/>
      <c r="AD25" s="55"/>
      <c r="AE25" s="55"/>
      <c r="AF25" s="55"/>
      <c r="AG25" s="55"/>
      <c r="AH25" s="55"/>
      <c r="AI25" s="55"/>
      <c r="AJ25" s="55"/>
      <c r="AK25" s="55"/>
      <c r="AL25" s="55"/>
      <c r="AM25" s="55"/>
      <c r="AN25" s="55"/>
      <c r="AO25" s="55"/>
      <c r="AP25" s="55"/>
      <c r="AQ25" s="55"/>
      <c r="AR25" s="55"/>
      <c r="AS25" s="55"/>
      <c r="AT25" s="55"/>
      <c r="AU25" s="55"/>
      <c r="AV25" s="55"/>
      <c r="AW25" s="55"/>
      <c r="AX25" s="55"/>
      <c r="AY25" s="55"/>
      <c r="AZ25" s="55"/>
      <c r="BA25" s="55"/>
      <c r="BB25" s="55"/>
      <c r="BC25" s="55"/>
      <c r="BD25" s="55"/>
      <c r="BE25" s="55"/>
    </row>
    <row r="26" spans="1:57" s="29" customFormat="1" ht="12">
      <c r="A26" s="169"/>
      <c r="B26" s="493" t="s">
        <v>176</v>
      </c>
      <c r="C26" s="495"/>
      <c r="D26" s="168"/>
      <c r="E26" s="493" t="s">
        <v>198</v>
      </c>
      <c r="F26" s="494"/>
      <c r="G26" s="495"/>
      <c r="H26" s="168"/>
      <c r="I26" s="493" t="s">
        <v>204</v>
      </c>
      <c r="J26" s="494"/>
      <c r="K26" s="494"/>
      <c r="L26" s="170"/>
      <c r="M26" s="171"/>
      <c r="N26" s="55"/>
      <c r="O26" s="55"/>
      <c r="P26" s="55"/>
      <c r="Q26" s="55"/>
      <c r="R26" s="55"/>
      <c r="S26" s="55"/>
      <c r="T26" s="55"/>
      <c r="U26" s="55"/>
      <c r="V26" s="55"/>
      <c r="W26" s="55"/>
      <c r="X26" s="55"/>
      <c r="Y26" s="55"/>
      <c r="Z26" s="55"/>
      <c r="AA26" s="55"/>
      <c r="AB26" s="55"/>
      <c r="AC26" s="55"/>
      <c r="AD26" s="55"/>
      <c r="AE26" s="55"/>
      <c r="AF26" s="55"/>
      <c r="AG26" s="55"/>
      <c r="AH26" s="55"/>
      <c r="AI26" s="55"/>
      <c r="AJ26" s="55"/>
      <c r="AK26" s="55"/>
      <c r="AL26" s="55"/>
      <c r="AM26" s="55"/>
      <c r="AN26" s="55"/>
      <c r="AO26" s="55"/>
      <c r="AP26" s="55"/>
      <c r="AQ26" s="55"/>
      <c r="AR26" s="55"/>
      <c r="AS26" s="55"/>
      <c r="AT26" s="55"/>
      <c r="AU26" s="55"/>
      <c r="AV26" s="55"/>
      <c r="AW26" s="55"/>
      <c r="AX26" s="55"/>
      <c r="AY26" s="55"/>
      <c r="AZ26" s="55"/>
      <c r="BA26" s="55"/>
      <c r="BB26" s="55"/>
      <c r="BC26" s="55"/>
      <c r="BD26" s="55"/>
      <c r="BE26" s="55"/>
    </row>
    <row r="27" spans="1:57" s="29" customFormat="1" ht="12">
      <c r="A27" s="169"/>
      <c r="B27" s="493" t="s">
        <v>177</v>
      </c>
      <c r="C27" s="495"/>
      <c r="D27" s="168"/>
      <c r="E27" s="493" t="s">
        <v>199</v>
      </c>
      <c r="F27" s="494"/>
      <c r="G27" s="495"/>
      <c r="H27" s="168"/>
      <c r="I27" s="493" t="s">
        <v>205</v>
      </c>
      <c r="J27" s="494"/>
      <c r="K27" s="494"/>
      <c r="L27" s="170"/>
      <c r="M27" s="171"/>
      <c r="N27" s="55"/>
      <c r="O27" s="55"/>
      <c r="P27" s="55"/>
      <c r="Q27" s="55"/>
      <c r="R27" s="55"/>
      <c r="S27" s="55"/>
      <c r="T27" s="55"/>
      <c r="U27" s="55"/>
      <c r="V27" s="55"/>
      <c r="W27" s="55"/>
      <c r="X27" s="55"/>
      <c r="Y27" s="55"/>
      <c r="Z27" s="55"/>
      <c r="AA27" s="55"/>
      <c r="AB27" s="55"/>
      <c r="AC27" s="55"/>
      <c r="AD27" s="55"/>
      <c r="AE27" s="55"/>
      <c r="AF27" s="55"/>
      <c r="AG27" s="55"/>
      <c r="AH27" s="55"/>
      <c r="AI27" s="55"/>
      <c r="AJ27" s="55"/>
      <c r="AK27" s="55"/>
      <c r="AL27" s="55"/>
      <c r="AM27" s="55"/>
      <c r="AN27" s="55"/>
      <c r="AO27" s="55"/>
      <c r="AP27" s="55"/>
      <c r="AQ27" s="55"/>
      <c r="AR27" s="55"/>
      <c r="AS27" s="55"/>
      <c r="AT27" s="55"/>
      <c r="AU27" s="55"/>
      <c r="AV27" s="55"/>
      <c r="AW27" s="55"/>
      <c r="AX27" s="55"/>
      <c r="AY27" s="55"/>
      <c r="AZ27" s="55"/>
      <c r="BA27" s="55"/>
      <c r="BB27" s="55"/>
      <c r="BC27" s="55"/>
      <c r="BD27" s="55"/>
      <c r="BE27" s="55"/>
    </row>
    <row r="28" spans="1:57" s="29" customFormat="1" ht="12">
      <c r="A28" s="169"/>
      <c r="B28" s="493" t="s">
        <v>178</v>
      </c>
      <c r="C28" s="495"/>
      <c r="D28" s="168"/>
      <c r="E28" s="493" t="s">
        <v>200</v>
      </c>
      <c r="F28" s="494"/>
      <c r="G28" s="495"/>
      <c r="H28" s="168"/>
      <c r="I28" s="493" t="s">
        <v>207</v>
      </c>
      <c r="J28" s="494"/>
      <c r="K28" s="494"/>
      <c r="L28" s="170"/>
      <c r="M28" s="171"/>
      <c r="N28" s="55"/>
      <c r="O28" s="55"/>
      <c r="P28" s="55"/>
      <c r="Q28" s="55"/>
      <c r="R28" s="55"/>
      <c r="S28" s="55"/>
      <c r="T28" s="55"/>
      <c r="U28" s="55"/>
      <c r="V28" s="55"/>
      <c r="W28" s="55"/>
      <c r="X28" s="55"/>
      <c r="Y28" s="55"/>
      <c r="Z28" s="55"/>
      <c r="AA28" s="55"/>
      <c r="AB28" s="55"/>
      <c r="AC28" s="55"/>
      <c r="AD28" s="55"/>
      <c r="AE28" s="55"/>
      <c r="AF28" s="55"/>
      <c r="AG28" s="55"/>
      <c r="AH28" s="55"/>
      <c r="AI28" s="55"/>
      <c r="AJ28" s="55"/>
      <c r="AK28" s="55"/>
      <c r="AL28" s="55"/>
      <c r="AM28" s="55"/>
      <c r="AN28" s="55"/>
      <c r="AO28" s="55"/>
      <c r="AP28" s="55"/>
      <c r="AQ28" s="55"/>
      <c r="AR28" s="55"/>
      <c r="AS28" s="55"/>
      <c r="AT28" s="55"/>
      <c r="AU28" s="55"/>
      <c r="AV28" s="55"/>
      <c r="AW28" s="55"/>
      <c r="AX28" s="55"/>
      <c r="AY28" s="55"/>
      <c r="AZ28" s="55"/>
      <c r="BA28" s="55"/>
      <c r="BB28" s="55"/>
      <c r="BC28" s="55"/>
      <c r="BD28" s="55"/>
      <c r="BE28" s="55"/>
    </row>
    <row r="29" spans="1:57" s="29" customFormat="1" ht="12">
      <c r="A29" s="169"/>
      <c r="B29" s="493" t="s">
        <v>179</v>
      </c>
      <c r="C29" s="495"/>
      <c r="D29" s="168"/>
      <c r="E29" s="493" t="s">
        <v>201</v>
      </c>
      <c r="F29" s="494"/>
      <c r="G29" s="495"/>
      <c r="H29" s="168"/>
      <c r="I29" s="493" t="s">
        <v>206</v>
      </c>
      <c r="J29" s="494"/>
      <c r="K29" s="494"/>
      <c r="L29" s="170"/>
      <c r="M29" s="171"/>
      <c r="N29" s="55"/>
      <c r="O29" s="55"/>
      <c r="P29" s="55"/>
      <c r="Q29" s="55"/>
      <c r="R29" s="55"/>
      <c r="S29" s="55"/>
      <c r="T29" s="55"/>
      <c r="U29" s="55"/>
      <c r="V29" s="55"/>
      <c r="W29" s="55"/>
      <c r="X29" s="55"/>
      <c r="Y29" s="55"/>
      <c r="Z29" s="55"/>
      <c r="AA29" s="55"/>
      <c r="AB29" s="55"/>
      <c r="AC29" s="55"/>
      <c r="AD29" s="55"/>
      <c r="AE29" s="55"/>
      <c r="AF29" s="55"/>
      <c r="AG29" s="55"/>
      <c r="AH29" s="55"/>
      <c r="AI29" s="55"/>
      <c r="AJ29" s="55"/>
      <c r="AK29" s="55"/>
      <c r="AL29" s="55"/>
      <c r="AM29" s="55"/>
      <c r="AN29" s="55"/>
      <c r="AO29" s="55"/>
      <c r="AP29" s="55"/>
      <c r="AQ29" s="55"/>
      <c r="AR29" s="55"/>
      <c r="AS29" s="55"/>
      <c r="AT29" s="55"/>
      <c r="AU29" s="55"/>
      <c r="AV29" s="55"/>
      <c r="AW29" s="55"/>
      <c r="AX29" s="55"/>
      <c r="AY29" s="55"/>
      <c r="AZ29" s="55"/>
      <c r="BA29" s="55"/>
      <c r="BB29" s="55"/>
      <c r="BC29" s="55"/>
      <c r="BD29" s="55"/>
      <c r="BE29" s="55"/>
    </row>
    <row r="30" spans="1:57" s="29" customFormat="1" ht="12.75" thickBot="1">
      <c r="A30" s="169"/>
      <c r="B30" s="502"/>
      <c r="C30" s="504"/>
      <c r="D30" s="168"/>
      <c r="E30" s="502"/>
      <c r="F30" s="503"/>
      <c r="G30" s="504"/>
      <c r="H30" s="168"/>
      <c r="I30" s="173"/>
      <c r="J30" s="174"/>
      <c r="K30" s="174"/>
      <c r="L30" s="172"/>
      <c r="M30" s="171"/>
      <c r="N30" s="55"/>
      <c r="O30" s="55"/>
      <c r="P30" s="55"/>
      <c r="Q30" s="55"/>
      <c r="R30" s="55"/>
      <c r="S30" s="55"/>
      <c r="T30" s="55"/>
      <c r="U30" s="55"/>
      <c r="V30" s="55"/>
      <c r="W30" s="55"/>
      <c r="X30" s="55"/>
      <c r="Y30" s="55"/>
      <c r="Z30" s="55"/>
      <c r="AA30" s="55"/>
      <c r="AB30" s="55"/>
      <c r="AC30" s="55"/>
      <c r="AD30" s="55"/>
      <c r="AE30" s="55"/>
      <c r="AF30" s="55"/>
      <c r="AG30" s="55"/>
      <c r="AH30" s="55"/>
      <c r="AI30" s="55"/>
      <c r="AJ30" s="55"/>
      <c r="AK30" s="55"/>
      <c r="AL30" s="55"/>
      <c r="AM30" s="55"/>
      <c r="AN30" s="55"/>
      <c r="AO30" s="55"/>
      <c r="AP30" s="55"/>
      <c r="AQ30" s="55"/>
      <c r="AR30" s="55"/>
      <c r="AS30" s="55"/>
      <c r="AT30" s="55"/>
      <c r="AU30" s="55"/>
      <c r="AV30" s="55"/>
      <c r="AW30" s="55"/>
      <c r="AX30" s="55"/>
      <c r="AY30" s="55"/>
      <c r="AZ30" s="55"/>
      <c r="BA30" s="55"/>
      <c r="BB30" s="55"/>
      <c r="BC30" s="55"/>
      <c r="BD30" s="55"/>
      <c r="BE30" s="55"/>
    </row>
    <row r="31" spans="1:57">
      <c r="A31" s="27"/>
      <c r="B31" s="41"/>
      <c r="C31" s="41"/>
      <c r="D31" s="41"/>
      <c r="E31" s="42"/>
      <c r="F31" s="42"/>
      <c r="G31" s="49"/>
      <c r="H31" s="30"/>
      <c r="I31" s="49"/>
      <c r="J31" s="41"/>
      <c r="K31" s="41"/>
      <c r="L31" s="41"/>
      <c r="M31" s="53"/>
    </row>
    <row r="32" spans="1:57">
      <c r="A32" s="27"/>
      <c r="B32" s="49"/>
      <c r="C32" s="49"/>
      <c r="D32" s="49"/>
      <c r="E32" s="49"/>
      <c r="F32" s="49"/>
      <c r="G32" s="49"/>
    </row>
    <row r="33" spans="1:7">
      <c r="A33" s="27"/>
      <c r="B33" s="49"/>
      <c r="C33" s="49"/>
      <c r="D33" s="49"/>
      <c r="E33" s="49"/>
      <c r="F33" s="49"/>
      <c r="G33" s="49"/>
    </row>
  </sheetData>
  <sheetProtection password="D76D" sheet="1" objects="1" scenarios="1"/>
  <mergeCells count="53">
    <mergeCell ref="J6:L7"/>
    <mergeCell ref="J9:L9"/>
    <mergeCell ref="J13:L13"/>
    <mergeCell ref="J14:L14"/>
    <mergeCell ref="J15:L15"/>
    <mergeCell ref="J10:L10"/>
    <mergeCell ref="J11:L11"/>
    <mergeCell ref="J12:L12"/>
    <mergeCell ref="E24:G24"/>
    <mergeCell ref="C19:E19"/>
    <mergeCell ref="C20:L20"/>
    <mergeCell ref="D22:L22"/>
    <mergeCell ref="G13:I13"/>
    <mergeCell ref="C16:E16"/>
    <mergeCell ref="J16:L16"/>
    <mergeCell ref="E30:G30"/>
    <mergeCell ref="B24:C24"/>
    <mergeCell ref="E27:G27"/>
    <mergeCell ref="B29:C29"/>
    <mergeCell ref="B25:C25"/>
    <mergeCell ref="E25:G25"/>
    <mergeCell ref="B30:C30"/>
    <mergeCell ref="B26:C26"/>
    <mergeCell ref="E26:G26"/>
    <mergeCell ref="B27:C27"/>
    <mergeCell ref="E28:G28"/>
    <mergeCell ref="B28:C28"/>
    <mergeCell ref="C17:E17"/>
    <mergeCell ref="E29:G29"/>
    <mergeCell ref="I29:K29"/>
    <mergeCell ref="I25:K25"/>
    <mergeCell ref="C4:L4"/>
    <mergeCell ref="B22:C22"/>
    <mergeCell ref="C14:E14"/>
    <mergeCell ref="C15:E15"/>
    <mergeCell ref="C18:E18"/>
    <mergeCell ref="B9:B20"/>
    <mergeCell ref="J18:L19"/>
    <mergeCell ref="I26:K26"/>
    <mergeCell ref="I27:K27"/>
    <mergeCell ref="I28:K28"/>
    <mergeCell ref="I24:L24"/>
    <mergeCell ref="J17:L17"/>
    <mergeCell ref="C13:E13"/>
    <mergeCell ref="C10:E10"/>
    <mergeCell ref="C11:E11"/>
    <mergeCell ref="C12:E12"/>
    <mergeCell ref="B6:B7"/>
    <mergeCell ref="E6:G6"/>
    <mergeCell ref="D7:G7"/>
    <mergeCell ref="G11:I11"/>
    <mergeCell ref="G12:I12"/>
    <mergeCell ref="G10:I10"/>
  </mergeCells>
  <phoneticPr fontId="2" type="noConversion"/>
  <hyperlinks>
    <hyperlink ref="C6" location="Strat_analy" display="Strategy and Analysis"/>
    <hyperlink ref="C7" location="Org_profile" display="Organisational Profile"/>
    <hyperlink ref="E6" location="Report_para" display="Report Parameters."/>
    <hyperlink ref="B6" location="Intro" display="Introduction"/>
    <hyperlink ref="J6" location="Eco" display="Economic"/>
    <hyperlink ref="C10" location="M_NO_UNITS" display="Number of reporting sites"/>
    <hyperlink ref="C11" location="M_MATERIALS" display="EN1 Materials"/>
    <hyperlink ref="C12" location="M_DIRECT_ENERGY" display="EN3 Direct Energy"/>
    <hyperlink ref="C13" location="M_EN4_INDIRECT" display="EN4 Indirect Energy"/>
    <hyperlink ref="C16" location="M_EN8_WATER" display="EN8 Water"/>
    <hyperlink ref="C17" location="M_GHG" display="EN16 Direct and Indirect GHG"/>
    <hyperlink ref="B24" location="Labour_Practices" display="Labour Practices"/>
    <hyperlink ref="B25" location="LA1_Employment" display="LA1  Employment"/>
    <hyperlink ref="B26" location="LA4_Labour_management" display="LA4 Labour/Management relations"/>
    <hyperlink ref="B27" location="LA6_Health_and_safety" display="LA6 Occupational Health and Safety"/>
    <hyperlink ref="B28" location="LA10_Training" display="LA10 Training and Education"/>
    <hyperlink ref="B29" location="LA13_Diversity" display="LA13 Diversity and Equal Opportunities"/>
    <hyperlink ref="I25" location="SO1_Community" display="SO1 Community"/>
    <hyperlink ref="I26" location="SO2_Corruption" display="SO2 Corruption"/>
    <hyperlink ref="I27" location="SO5_Public_policy" display="SO5 Public Policy"/>
    <hyperlink ref="I28" location="SO7_Anti_comp" display="SO7 Anit-Competitive Behavior"/>
    <hyperlink ref="I29" location="SO8_Compliance" display="SO8 Compliance"/>
    <hyperlink ref="G10" location="O_NO_UNITS" display="Number of reporting sites"/>
    <hyperlink ref="G11" location="O_MATERIALS" display="EN1 Materials"/>
    <hyperlink ref="G12" location="O_DIRECT_ENERGY" display="EN3 Direct Energy"/>
    <hyperlink ref="G13" location="O_EN4_INDIRECT_ENERGY2" display="EN4 Indirect Energy"/>
    <hyperlink ref="G16" location="O_EN8_WATER" display="EN8 Water"/>
    <hyperlink ref="G17" location="O_GHG" display="EN16 Direct and Indirect GHG"/>
    <hyperlink ref="E25" location="HR1_Invest_practices" display="HR1  Investment and Procurement Practices"/>
    <hyperlink ref="E26" location="HR4_Non_discrimination" display="HR4 Non-Discrimination"/>
    <hyperlink ref="E27" location="HR5_Freedom_of_assoc" display="HR 5 Freedom of Association"/>
    <hyperlink ref="E28" location="HR6_Child_Labour" display="HR6 Child Labour"/>
    <hyperlink ref="E29" location="HR7_Forced_labour" display="HR7 Forced and compulsory Labour"/>
    <hyperlink ref="B22" location="PR_1" display="Product Responsibility"/>
    <hyperlink ref="E24:G24" location="HR1_Invest_practices" display="Human Rights"/>
    <hyperlink ref="C9:E9" location="Manufact_Top" display="MANUFACTURING"/>
    <hyperlink ref="G9:I9" location="Service_Top" display="SERVICE WORKSHOPS"/>
    <hyperlink ref="I24:K24" location="SO1_Community" display="SO1_Community"/>
    <hyperlink ref="G16:I16" location="EN8s" display="O-EN8 Water &amp; Process Water"/>
    <hyperlink ref="B9" location="Navigation_1" display="Environment"/>
    <hyperlink ref="G11:I11" location="EN1s" display="EN1 Materials"/>
    <hyperlink ref="C10:E10" location="Sites_m" display="Number of reporting sites"/>
    <hyperlink ref="C11:E11" location="EN1m" display="EN1 Materials"/>
    <hyperlink ref="C12:E12" location="EN3m" display="EN3 Direct Energy"/>
    <hyperlink ref="C13:E13" location="EN4m" display="EN4 Indirect Energy"/>
    <hyperlink ref="C16:E16" location="EN8m" display="EN8 Water"/>
    <hyperlink ref="C17:E17" location="M_EN16" display="M-EN16 Direct and Indirect GHG"/>
    <hyperlink ref="G10:I10" location="Sites_s" display="Number of reporting sites"/>
    <hyperlink ref="G12:I12" location="EN3s" display="EN3 Direct Energy"/>
    <hyperlink ref="G13:I13" location="EN4s" display="EN4 Indirect Energy"/>
    <hyperlink ref="G17:I17" location="EN16s" display="EN16 Direct and Indirect GHG"/>
    <hyperlink ref="B4" location="About" display="About "/>
    <hyperlink ref="B6:B7" location="intro_3" display="Introduction"/>
    <hyperlink ref="C14:E14" location="M_EN3_EN4" display="M-EN3+4 Energy Efficiency"/>
    <hyperlink ref="C15:E15" location="M_EN5" display="M-EN5 Energy Saving Projects"/>
    <hyperlink ref="C18:E18" location="M_EN22" display="M-EN22 Waste by Type"/>
    <hyperlink ref="D7:G7" location="Governance" display="Governance and Engagement"/>
    <hyperlink ref="J15" location="EN_6" display="EN6 Initiatives for energy-efficient products"/>
    <hyperlink ref="C19" location="M_EN29_TRANS" display="EN29 GHG Impacts of Transportation"/>
    <hyperlink ref="J17" location="Index!A1" display="EN29 GHG Employee Transportation"/>
    <hyperlink ref="C19:E19" location="EN29m" display="EN29 GHG Impacts of Transportation"/>
    <hyperlink ref="C20:L20" location="Add_Enviro" display="Additional Environment Questions from SRI Analysts"/>
    <hyperlink ref="G9" location="Sites_s" display="Other Sites with workshops"/>
    <hyperlink ref="C9" location="Sites_m" display="Manufacturing"/>
    <hyperlink ref="D22:L22" location="PR_Cases" display="PRA1  Recent Customer Case studies of Sustainable product applications."/>
    <hyperlink ref="C4:L4" location="About" display="   Sustainability Reporting in Alfa Laval and how to use this report."/>
    <hyperlink ref="K18:K19" location="Value_Chain" display="Environment Risk and Opportunity Analysis"/>
    <hyperlink ref="J9:L9" location="Other_Indicators_2" display="Other Environmental Indicators"/>
    <hyperlink ref="J15:L15" location="C_EN6" display="EN6 Energy-efficient products"/>
    <hyperlink ref="J17:L17" location="C_EN29" display="EN29 GHG Employee Transportation"/>
    <hyperlink ref="J18:L19" location="Value_Chain" display="Environment Risk and Opportunity Analysis"/>
  </hyperlinks>
  <pageMargins left="0.74803149606299213" right="0.74803149606299213" top="0.98425196850393704" bottom="0.98425196850393704" header="0.51181102362204722" footer="0.51181102362204722"/>
  <pageSetup paperSize="9" scale="99" orientation="landscape" horizontalDpi="4294967293" r:id="rId1"/>
  <headerFooter alignWithMargins="0">
    <oddHeader>&amp;L&amp;"Arial,Fet"Alfa Laval Sustainability GRI Report and Cross Reference 2011: INDEX  Page &amp;P of &amp;N&amp;R&amp;"Arial,Fet"Published 31 March 2012</oddHeader>
  </headerFooter>
  <drawing r:id="rId2"/>
</worksheet>
</file>

<file path=xl/worksheets/sheet3.xml><?xml version="1.0" encoding="utf-8"?>
<worksheet xmlns="http://schemas.openxmlformats.org/spreadsheetml/2006/main" xmlns:r="http://schemas.openxmlformats.org/officeDocument/2006/relationships">
  <sheetPr codeName="Sheet4"/>
  <dimension ref="A1:D17"/>
  <sheetViews>
    <sheetView showGridLines="0" showRowColHeaders="0" showOutlineSymbols="0" zoomScaleNormal="100" workbookViewId="0">
      <selection sqref="A1:B1"/>
    </sheetView>
  </sheetViews>
  <sheetFormatPr defaultRowHeight="12.75"/>
  <cols>
    <col min="1" max="1" width="7.140625" style="68" customWidth="1"/>
    <col min="2" max="2" width="15.7109375" style="2" customWidth="1"/>
    <col min="3" max="3" width="106.140625" style="2" customWidth="1"/>
  </cols>
  <sheetData>
    <row r="1" spans="1:4" s="32" customFormat="1" ht="40.5" customHeight="1">
      <c r="A1" s="522"/>
      <c r="B1" s="523"/>
      <c r="C1" s="194" t="s">
        <v>342</v>
      </c>
      <c r="D1" s="71"/>
    </row>
    <row r="2" spans="1:4" ht="9.75" customHeight="1" thickBot="1">
      <c r="C2" s="7"/>
      <c r="D2" s="27"/>
    </row>
    <row r="3" spans="1:4" s="67" customFormat="1" ht="22.5" customHeight="1">
      <c r="A3" s="531" t="s">
        <v>268</v>
      </c>
      <c r="B3" s="528" t="s">
        <v>90</v>
      </c>
      <c r="C3" s="215" t="s">
        <v>89</v>
      </c>
    </row>
    <row r="4" spans="1:4" s="67" customFormat="1" ht="27.75" customHeight="1">
      <c r="A4" s="524"/>
      <c r="B4" s="529"/>
      <c r="C4" s="216" t="s">
        <v>356</v>
      </c>
    </row>
    <row r="5" spans="1:4" s="67" customFormat="1" ht="27.75" customHeight="1">
      <c r="A5" s="524"/>
      <c r="B5" s="529"/>
      <c r="C5" s="217" t="s">
        <v>357</v>
      </c>
    </row>
    <row r="6" spans="1:4" s="67" customFormat="1" ht="31.5" customHeight="1">
      <c r="A6" s="524"/>
      <c r="B6" s="529"/>
      <c r="C6" s="218" t="s">
        <v>677</v>
      </c>
    </row>
    <row r="7" spans="1:4" s="67" customFormat="1" ht="31.5" customHeight="1">
      <c r="A7" s="524"/>
      <c r="B7" s="529"/>
      <c r="C7" s="426" t="s">
        <v>678</v>
      </c>
    </row>
    <row r="8" spans="1:4" s="67" customFormat="1" ht="61.5" customHeight="1">
      <c r="A8" s="524"/>
      <c r="B8" s="530"/>
      <c r="C8" s="219" t="s">
        <v>679</v>
      </c>
    </row>
    <row r="9" spans="1:4" s="67" customFormat="1" ht="5.25" customHeight="1">
      <c r="A9" s="220"/>
      <c r="B9" s="182"/>
      <c r="C9" s="221"/>
    </row>
    <row r="10" spans="1:4" s="67" customFormat="1" ht="31.5" customHeight="1">
      <c r="A10" s="222" t="s">
        <v>341</v>
      </c>
      <c r="B10" s="183" t="s">
        <v>343</v>
      </c>
      <c r="C10" s="223" t="s">
        <v>327</v>
      </c>
    </row>
    <row r="11" spans="1:4" ht="6" customHeight="1">
      <c r="A11" s="220"/>
      <c r="B11" s="214"/>
      <c r="C11" s="224"/>
    </row>
    <row r="12" spans="1:4" ht="30">
      <c r="A12" s="222" t="s">
        <v>271</v>
      </c>
      <c r="B12" s="183" t="s">
        <v>91</v>
      </c>
      <c r="C12" s="225" t="s">
        <v>324</v>
      </c>
    </row>
    <row r="13" spans="1:4" ht="6" customHeight="1">
      <c r="A13" s="220"/>
      <c r="B13" s="214"/>
      <c r="C13" s="224"/>
    </row>
    <row r="14" spans="1:4" ht="21" customHeight="1">
      <c r="A14" s="524" t="s">
        <v>298</v>
      </c>
      <c r="B14" s="526" t="s">
        <v>314</v>
      </c>
      <c r="C14" s="226" t="s">
        <v>326</v>
      </c>
    </row>
    <row r="15" spans="1:4" ht="16.5" customHeight="1" thickBot="1">
      <c r="A15" s="525"/>
      <c r="B15" s="527"/>
      <c r="C15" s="227" t="s">
        <v>325</v>
      </c>
    </row>
    <row r="16" spans="1:4">
      <c r="B16" s="5"/>
      <c r="C16" s="70"/>
    </row>
    <row r="17" spans="3:3">
      <c r="C17" s="70"/>
    </row>
  </sheetData>
  <sheetProtection password="D76D" sheet="1" objects="1" scenarios="1"/>
  <mergeCells count="5">
    <mergeCell ref="A1:B1"/>
    <mergeCell ref="A14:A15"/>
    <mergeCell ref="B14:B15"/>
    <mergeCell ref="B3:B8"/>
    <mergeCell ref="A3:A8"/>
  </mergeCells>
  <phoneticPr fontId="2" type="noConversion"/>
  <hyperlinks>
    <hyperlink ref="C4" r:id="rId1"/>
    <hyperlink ref="C14" r:id="rId2" display="gabriella.grotte@alfalaval.com_x000a_david.ford@alfalaval.com"/>
    <hyperlink ref="C15" r:id="rId3" display="gabriella.grotte@alfalaval.com_x000a_david.ford@alfalaval.com"/>
    <hyperlink ref="C10" location="INDEX" display="This is an excel workbook.  Navigation is easiest via the index.  Each index topic is a link that will take you to the relevant section of the report.  Each page has a return link to the index."/>
    <hyperlink ref="C5" r:id="rId4" display="http://www.alfalaval.com/about-us/sustainability/reports/pages/reports.aspx"/>
  </hyperlinks>
  <pageMargins left="0.74803149606299213" right="0.74803149606299213" top="0.98425196850393704" bottom="0.98425196850393704" header="0.51181102362204722" footer="0.51181102362204722"/>
  <pageSetup paperSize="9" orientation="landscape" horizontalDpi="4294967293" r:id="rId5"/>
  <headerFooter alignWithMargins="0">
    <oddHeader>&amp;LAlfa Laval Sustainability GRI Report and Cross Reference 2011: About this report.  Page &amp;P of &amp;N&amp;RPublished 31 March 2012</oddHeader>
  </headerFooter>
  <drawing r:id="rId6"/>
</worksheet>
</file>

<file path=xl/worksheets/sheet4.xml><?xml version="1.0" encoding="utf-8"?>
<worksheet xmlns="http://schemas.openxmlformats.org/spreadsheetml/2006/main" xmlns:r="http://schemas.openxmlformats.org/officeDocument/2006/relationships">
  <sheetPr codeName="Sheet5">
    <pageSetUpPr fitToPage="1"/>
  </sheetPr>
  <dimension ref="A1:F493"/>
  <sheetViews>
    <sheetView showGridLines="0" showRowColHeaders="0" zoomScaleNormal="100" workbookViewId="0">
      <pane ySplit="3" topLeftCell="A4" activePane="bottomLeft" state="frozen"/>
      <selection pane="bottomLeft" activeCell="A6" sqref="A6"/>
    </sheetView>
  </sheetViews>
  <sheetFormatPr defaultRowHeight="12.75"/>
  <cols>
    <col min="1" max="1" width="6.5703125" style="66" customWidth="1"/>
    <col min="2" max="2" width="26.42578125" style="59" customWidth="1"/>
    <col min="3" max="3" width="26.140625" style="33" customWidth="1"/>
    <col min="4" max="4" width="20.28515625" style="176" customWidth="1"/>
    <col min="5" max="5" width="56.42578125" style="34" customWidth="1"/>
    <col min="6" max="16384" width="9.140625" style="32"/>
  </cols>
  <sheetData>
    <row r="1" spans="1:6" ht="33" customHeight="1">
      <c r="A1" s="545" t="s">
        <v>340</v>
      </c>
      <c r="B1" s="546"/>
      <c r="C1" s="547"/>
      <c r="D1" s="178" t="s">
        <v>183</v>
      </c>
      <c r="E1" s="177"/>
    </row>
    <row r="2" spans="1:6" ht="7.5" customHeight="1">
      <c r="A2" s="81"/>
      <c r="B2" s="82"/>
      <c r="C2" s="83"/>
      <c r="D2" s="83"/>
      <c r="E2" s="84"/>
    </row>
    <row r="3" spans="1:6" s="61" customFormat="1" ht="16.5" customHeight="1">
      <c r="A3" s="65" t="s">
        <v>180</v>
      </c>
      <c r="B3" s="62" t="s">
        <v>186</v>
      </c>
      <c r="C3" s="537" t="s">
        <v>218</v>
      </c>
      <c r="D3" s="538"/>
      <c r="E3" s="62" t="s">
        <v>9</v>
      </c>
      <c r="F3" s="60"/>
    </row>
    <row r="4" spans="1:6" s="74" customFormat="1" ht="7.5" customHeight="1">
      <c r="A4" s="179"/>
      <c r="B4" s="180"/>
      <c r="C4" s="180"/>
      <c r="D4" s="180"/>
      <c r="E4" s="180"/>
      <c r="F4" s="73"/>
    </row>
    <row r="5" spans="1:6" s="64" customFormat="1" ht="22.5" customHeight="1">
      <c r="A5" s="94" t="s">
        <v>268</v>
      </c>
      <c r="B5" s="75" t="s">
        <v>220</v>
      </c>
      <c r="C5" s="539"/>
      <c r="D5" s="540"/>
      <c r="E5" s="15"/>
      <c r="F5" s="63"/>
    </row>
    <row r="6" spans="1:6" s="64" customFormat="1" ht="54" customHeight="1">
      <c r="A6" s="95" t="s">
        <v>219</v>
      </c>
      <c r="B6" s="15" t="s">
        <v>269</v>
      </c>
      <c r="C6" s="532" t="s">
        <v>10</v>
      </c>
      <c r="D6" s="533"/>
      <c r="E6" s="156" t="s">
        <v>331</v>
      </c>
      <c r="F6" s="28"/>
    </row>
    <row r="7" spans="1:6" s="64" customFormat="1" ht="409.5" customHeight="1">
      <c r="A7" s="95"/>
      <c r="B7" s="15" t="s">
        <v>222</v>
      </c>
      <c r="C7" s="534" t="s">
        <v>223</v>
      </c>
      <c r="D7" s="548"/>
      <c r="E7" s="184" t="s">
        <v>860</v>
      </c>
      <c r="F7" s="28"/>
    </row>
    <row r="8" spans="1:6" s="64" customFormat="1" ht="78" customHeight="1">
      <c r="A8" s="95"/>
      <c r="B8" s="15" t="s">
        <v>257</v>
      </c>
      <c r="C8" s="544" t="s">
        <v>805</v>
      </c>
      <c r="D8" s="533"/>
      <c r="E8" s="155" t="s">
        <v>335</v>
      </c>
      <c r="F8" s="28"/>
    </row>
    <row r="9" spans="1:6" s="64" customFormat="1" ht="22.5">
      <c r="A9" s="95" t="s">
        <v>224</v>
      </c>
      <c r="B9" s="15" t="s">
        <v>225</v>
      </c>
      <c r="C9" s="532" t="s">
        <v>4</v>
      </c>
      <c r="D9" s="533"/>
      <c r="E9" s="450" t="s">
        <v>795</v>
      </c>
      <c r="F9" s="28"/>
    </row>
    <row r="10" spans="1:6" s="64" customFormat="1" ht="104.25" customHeight="1">
      <c r="A10" s="95" t="s">
        <v>263</v>
      </c>
      <c r="B10" s="15" t="s">
        <v>262</v>
      </c>
      <c r="C10" s="544" t="s">
        <v>872</v>
      </c>
      <c r="D10" s="533"/>
      <c r="E10" s="186" t="s">
        <v>874</v>
      </c>
      <c r="F10" s="28"/>
    </row>
    <row r="11" spans="1:6" s="64" customFormat="1" ht="73.5" customHeight="1">
      <c r="A11" s="95" t="s">
        <v>264</v>
      </c>
      <c r="B11" s="15" t="s">
        <v>226</v>
      </c>
      <c r="C11" s="532" t="s">
        <v>122</v>
      </c>
      <c r="D11" s="533"/>
      <c r="E11" s="155" t="s">
        <v>873</v>
      </c>
      <c r="F11" s="28"/>
    </row>
    <row r="12" spans="1:6" s="64" customFormat="1" ht="32.25" customHeight="1">
      <c r="A12" s="75" t="s">
        <v>267</v>
      </c>
      <c r="B12" s="75" t="s">
        <v>227</v>
      </c>
      <c r="C12" s="532"/>
      <c r="D12" s="533"/>
      <c r="E12" s="10"/>
      <c r="F12" s="28"/>
    </row>
    <row r="13" spans="1:6" s="64" customFormat="1">
      <c r="A13" s="95" t="s">
        <v>228</v>
      </c>
      <c r="B13" s="15" t="s">
        <v>229</v>
      </c>
      <c r="C13" s="532" t="s">
        <v>230</v>
      </c>
      <c r="D13" s="533"/>
      <c r="E13" s="10"/>
      <c r="F13" s="28"/>
    </row>
    <row r="14" spans="1:6" s="64" customFormat="1" ht="22.5">
      <c r="A14" s="95" t="s">
        <v>231</v>
      </c>
      <c r="B14" s="15" t="s">
        <v>232</v>
      </c>
      <c r="C14" s="532" t="s">
        <v>0</v>
      </c>
      <c r="D14" s="533"/>
      <c r="E14" s="186" t="s">
        <v>875</v>
      </c>
      <c r="F14" s="28"/>
    </row>
    <row r="15" spans="1:6" s="64" customFormat="1" ht="22.5">
      <c r="A15" s="95" t="s">
        <v>233</v>
      </c>
      <c r="B15" s="15" t="s">
        <v>234</v>
      </c>
      <c r="C15" s="532" t="s">
        <v>185</v>
      </c>
      <c r="D15" s="533"/>
      <c r="E15" s="186" t="s">
        <v>876</v>
      </c>
      <c r="F15" s="28"/>
    </row>
    <row r="16" spans="1:6" s="64" customFormat="1">
      <c r="A16" s="95" t="s">
        <v>235</v>
      </c>
      <c r="B16" s="15" t="s">
        <v>236</v>
      </c>
      <c r="C16" s="532" t="s">
        <v>237</v>
      </c>
      <c r="D16" s="533"/>
      <c r="E16" s="10"/>
      <c r="F16" s="28"/>
    </row>
    <row r="17" spans="1:6" s="64" customFormat="1" ht="22.5" customHeight="1">
      <c r="A17" s="95" t="s">
        <v>238</v>
      </c>
      <c r="B17" s="15" t="s">
        <v>244</v>
      </c>
      <c r="C17" s="544" t="s">
        <v>877</v>
      </c>
      <c r="D17" s="533"/>
      <c r="E17" s="186" t="s">
        <v>878</v>
      </c>
      <c r="F17" s="28"/>
    </row>
    <row r="18" spans="1:6" s="64" customFormat="1" ht="22.5">
      <c r="A18" s="95" t="s">
        <v>245</v>
      </c>
      <c r="B18" s="15" t="s">
        <v>246</v>
      </c>
      <c r="C18" s="544" t="s">
        <v>366</v>
      </c>
      <c r="D18" s="533"/>
      <c r="E18" s="186" t="s">
        <v>879</v>
      </c>
      <c r="F18" s="28"/>
    </row>
    <row r="19" spans="1:6" s="64" customFormat="1" ht="28.5" customHeight="1">
      <c r="A19" s="95" t="s">
        <v>247</v>
      </c>
      <c r="B19" s="15" t="s">
        <v>266</v>
      </c>
      <c r="C19" s="532" t="s">
        <v>187</v>
      </c>
      <c r="D19" s="533"/>
      <c r="E19" s="186" t="s">
        <v>880</v>
      </c>
      <c r="F19" s="28"/>
    </row>
    <row r="20" spans="1:6" s="64" customFormat="1">
      <c r="A20" s="95" t="s">
        <v>248</v>
      </c>
      <c r="B20" s="15" t="s">
        <v>249</v>
      </c>
      <c r="C20" s="532"/>
      <c r="D20" s="533"/>
      <c r="E20" s="10"/>
      <c r="F20" s="28"/>
    </row>
    <row r="21" spans="1:6" s="64" customFormat="1">
      <c r="A21" s="95" t="s">
        <v>258</v>
      </c>
      <c r="B21" s="15" t="s">
        <v>250</v>
      </c>
      <c r="C21" s="544" t="s">
        <v>881</v>
      </c>
      <c r="D21" s="533"/>
      <c r="E21" s="186" t="s">
        <v>882</v>
      </c>
      <c r="F21" s="28"/>
    </row>
    <row r="22" spans="1:6" s="64" customFormat="1">
      <c r="A22" s="95" t="s">
        <v>259</v>
      </c>
      <c r="B22" s="15" t="s">
        <v>251</v>
      </c>
      <c r="C22" s="532" t="s">
        <v>188</v>
      </c>
      <c r="D22" s="533"/>
      <c r="E22" s="186" t="s">
        <v>884</v>
      </c>
      <c r="F22" s="28"/>
    </row>
    <row r="23" spans="1:6" s="64" customFormat="1">
      <c r="A23" s="95" t="s">
        <v>260</v>
      </c>
      <c r="B23" s="15" t="s">
        <v>252</v>
      </c>
      <c r="C23" s="532" t="s">
        <v>188</v>
      </c>
      <c r="D23" s="533"/>
      <c r="E23" s="186" t="s">
        <v>883</v>
      </c>
      <c r="F23" s="28"/>
    </row>
    <row r="24" spans="1:6" s="64" customFormat="1" ht="78" customHeight="1">
      <c r="A24" s="95" t="s">
        <v>261</v>
      </c>
      <c r="B24" s="15" t="s">
        <v>253</v>
      </c>
      <c r="C24" s="544" t="s">
        <v>367</v>
      </c>
      <c r="D24" s="533"/>
      <c r="E24" s="186" t="s">
        <v>880</v>
      </c>
      <c r="F24" s="28"/>
    </row>
    <row r="25" spans="1:6" s="64" customFormat="1" ht="33.75">
      <c r="A25" s="95" t="s">
        <v>254</v>
      </c>
      <c r="B25" s="15" t="s">
        <v>265</v>
      </c>
      <c r="C25" s="532" t="s">
        <v>189</v>
      </c>
      <c r="D25" s="533"/>
      <c r="E25" s="186" t="s">
        <v>885</v>
      </c>
      <c r="F25" s="28"/>
    </row>
    <row r="26" spans="1:6" s="64" customFormat="1" ht="22.5">
      <c r="A26" s="95" t="s">
        <v>255</v>
      </c>
      <c r="B26" s="15" t="s">
        <v>256</v>
      </c>
      <c r="C26" s="532" t="s">
        <v>270</v>
      </c>
      <c r="D26" s="533"/>
      <c r="E26" s="10"/>
      <c r="F26" s="28"/>
    </row>
    <row r="27" spans="1:6" s="64" customFormat="1" ht="31.5" customHeight="1">
      <c r="A27" s="75" t="s">
        <v>271</v>
      </c>
      <c r="B27" s="75" t="s">
        <v>272</v>
      </c>
      <c r="C27" s="532"/>
      <c r="D27" s="533"/>
      <c r="E27" s="10"/>
      <c r="F27" s="28"/>
    </row>
    <row r="28" spans="1:6" s="64" customFormat="1" ht="85.5" customHeight="1">
      <c r="A28" s="95"/>
      <c r="B28" s="15" t="s">
        <v>282</v>
      </c>
      <c r="C28" s="544" t="s">
        <v>799</v>
      </c>
      <c r="D28" s="533"/>
      <c r="E28" s="69" t="s">
        <v>332</v>
      </c>
      <c r="F28" s="28"/>
    </row>
    <row r="29" spans="1:6" s="64" customFormat="1">
      <c r="A29" s="95" t="s">
        <v>273</v>
      </c>
      <c r="B29" s="15" t="s">
        <v>276</v>
      </c>
      <c r="C29" s="532" t="s">
        <v>5</v>
      </c>
      <c r="D29" s="533"/>
      <c r="E29" s="10"/>
      <c r="F29" s="28"/>
    </row>
    <row r="30" spans="1:6" s="64" customFormat="1" ht="39" customHeight="1">
      <c r="A30" s="96" t="s">
        <v>274</v>
      </c>
      <c r="B30" s="15" t="s">
        <v>275</v>
      </c>
      <c r="C30" s="544" t="s">
        <v>862</v>
      </c>
      <c r="D30" s="533"/>
      <c r="E30" s="10"/>
    </row>
    <row r="31" spans="1:6" s="64" customFormat="1">
      <c r="A31" s="96" t="s">
        <v>277</v>
      </c>
      <c r="B31" s="15" t="s">
        <v>278</v>
      </c>
      <c r="C31" s="532" t="s">
        <v>279</v>
      </c>
      <c r="D31" s="533"/>
      <c r="E31" s="10"/>
    </row>
    <row r="32" spans="1:6" s="64" customFormat="1" ht="22.5">
      <c r="A32" s="96" t="s">
        <v>280</v>
      </c>
      <c r="B32" s="15" t="s">
        <v>281</v>
      </c>
      <c r="C32" s="532" t="s">
        <v>191</v>
      </c>
      <c r="D32" s="533"/>
      <c r="E32" s="69" t="s">
        <v>190</v>
      </c>
    </row>
    <row r="33" spans="1:5" s="64" customFormat="1">
      <c r="A33" s="96"/>
      <c r="B33" s="15" t="s">
        <v>283</v>
      </c>
      <c r="C33" s="532" t="s">
        <v>221</v>
      </c>
      <c r="D33" s="533"/>
      <c r="E33" s="10"/>
    </row>
    <row r="34" spans="1:5" s="64" customFormat="1" ht="84" customHeight="1">
      <c r="A34" s="96" t="s">
        <v>320</v>
      </c>
      <c r="B34" s="15" t="s">
        <v>284</v>
      </c>
      <c r="C34" s="534" t="s">
        <v>800</v>
      </c>
      <c r="D34" s="535"/>
      <c r="E34" s="535"/>
    </row>
    <row r="35" spans="1:5" s="64" customFormat="1" ht="81.75" customHeight="1">
      <c r="A35" s="96" t="s">
        <v>321</v>
      </c>
      <c r="B35" s="15" t="s">
        <v>806</v>
      </c>
      <c r="C35" s="534" t="s">
        <v>627</v>
      </c>
      <c r="D35" s="535"/>
      <c r="E35" s="535"/>
    </row>
    <row r="36" spans="1:5" s="64" customFormat="1" ht="222.75" customHeight="1">
      <c r="A36" s="96" t="s">
        <v>285</v>
      </c>
      <c r="B36" s="15" t="s">
        <v>286</v>
      </c>
      <c r="C36" s="534" t="s">
        <v>861</v>
      </c>
      <c r="D36" s="535"/>
      <c r="E36" s="535"/>
    </row>
    <row r="37" spans="1:5" s="64" customFormat="1" ht="39" customHeight="1">
      <c r="A37" s="96" t="s">
        <v>322</v>
      </c>
      <c r="B37" s="15" t="s">
        <v>287</v>
      </c>
      <c r="C37" s="535" t="s">
        <v>162</v>
      </c>
      <c r="D37" s="535"/>
      <c r="E37" s="535"/>
    </row>
    <row r="38" spans="1:5" s="64" customFormat="1" ht="107.25" customHeight="1">
      <c r="A38" s="96" t="s">
        <v>323</v>
      </c>
      <c r="B38" s="15" t="s">
        <v>287</v>
      </c>
      <c r="C38" s="534" t="s">
        <v>801</v>
      </c>
      <c r="D38" s="535"/>
      <c r="E38" s="535"/>
    </row>
    <row r="39" spans="1:5" s="64" customFormat="1" ht="98.25" customHeight="1">
      <c r="A39" s="96" t="s">
        <v>288</v>
      </c>
      <c r="B39" s="15" t="s">
        <v>289</v>
      </c>
      <c r="C39" s="534" t="s">
        <v>626</v>
      </c>
      <c r="D39" s="535"/>
      <c r="E39" s="535"/>
    </row>
    <row r="40" spans="1:5" s="64" customFormat="1" ht="142.5" customHeight="1">
      <c r="A40" s="96" t="s">
        <v>290</v>
      </c>
      <c r="B40" s="15" t="s">
        <v>291</v>
      </c>
      <c r="C40" s="534" t="s">
        <v>807</v>
      </c>
      <c r="D40" s="535"/>
      <c r="E40" s="535"/>
    </row>
    <row r="41" spans="1:5" s="64" customFormat="1" ht="33.75">
      <c r="A41" s="96" t="s">
        <v>292</v>
      </c>
      <c r="B41" s="15" t="s">
        <v>293</v>
      </c>
      <c r="C41" s="535" t="s">
        <v>330</v>
      </c>
      <c r="D41" s="535"/>
      <c r="E41" s="535"/>
    </row>
    <row r="42" spans="1:5" s="64" customFormat="1">
      <c r="A42" s="96" t="s">
        <v>294</v>
      </c>
      <c r="B42" s="15" t="s">
        <v>295</v>
      </c>
      <c r="C42" s="532" t="s">
        <v>192</v>
      </c>
      <c r="D42" s="533"/>
      <c r="E42" s="69" t="s">
        <v>193</v>
      </c>
    </row>
    <row r="43" spans="1:5" s="64" customFormat="1" ht="93" customHeight="1">
      <c r="A43" s="96" t="s">
        <v>296</v>
      </c>
      <c r="B43" s="15" t="s">
        <v>297</v>
      </c>
      <c r="C43" s="534" t="s">
        <v>808</v>
      </c>
      <c r="D43" s="535"/>
      <c r="E43" s="535"/>
    </row>
    <row r="44" spans="1:5" s="64" customFormat="1" ht="33" customHeight="1">
      <c r="A44" s="75" t="s">
        <v>298</v>
      </c>
      <c r="B44" s="541" t="s">
        <v>6</v>
      </c>
      <c r="C44" s="542"/>
      <c r="D44" s="543"/>
      <c r="E44" s="10"/>
    </row>
    <row r="45" spans="1:5" s="64" customFormat="1" ht="36.75" customHeight="1">
      <c r="A45" s="95" t="s">
        <v>181</v>
      </c>
      <c r="B45" s="15" t="s">
        <v>300</v>
      </c>
      <c r="C45" s="532" t="s">
        <v>299</v>
      </c>
      <c r="D45" s="533"/>
      <c r="E45" s="186" t="s">
        <v>863</v>
      </c>
    </row>
    <row r="46" spans="1:5" s="64" customFormat="1" ht="52.5" customHeight="1">
      <c r="A46" s="96" t="s">
        <v>301</v>
      </c>
      <c r="B46" s="15" t="s">
        <v>302</v>
      </c>
      <c r="C46" s="535" t="s">
        <v>123</v>
      </c>
      <c r="D46" s="535"/>
      <c r="E46" s="535"/>
    </row>
    <row r="47" spans="1:5" s="64" customFormat="1" ht="33.75">
      <c r="A47" s="96" t="s">
        <v>303</v>
      </c>
      <c r="B47" s="15" t="s">
        <v>7</v>
      </c>
      <c r="C47" s="535" t="s">
        <v>304</v>
      </c>
      <c r="D47" s="535"/>
      <c r="E47" s="535"/>
    </row>
    <row r="48" spans="1:5" s="64" customFormat="1" ht="26.25" customHeight="1">
      <c r="A48" s="96" t="s">
        <v>305</v>
      </c>
      <c r="B48" s="15" t="s">
        <v>333</v>
      </c>
      <c r="C48" s="532" t="s">
        <v>334</v>
      </c>
      <c r="D48" s="536"/>
      <c r="E48" s="157"/>
    </row>
    <row r="49" spans="1:6" s="64" customFormat="1" ht="38.25">
      <c r="A49" s="95" t="s">
        <v>182</v>
      </c>
      <c r="B49" s="15" t="s">
        <v>306</v>
      </c>
      <c r="C49" s="544" t="s">
        <v>809</v>
      </c>
      <c r="D49" s="536"/>
      <c r="E49" s="533"/>
    </row>
    <row r="50" spans="1:6" s="64" customFormat="1" ht="47.25" customHeight="1">
      <c r="A50" s="97" t="s">
        <v>307</v>
      </c>
      <c r="B50" s="88" t="s">
        <v>308</v>
      </c>
      <c r="C50" s="544" t="s">
        <v>802</v>
      </c>
      <c r="D50" s="536"/>
      <c r="E50" s="543"/>
    </row>
    <row r="51" spans="1:6">
      <c r="A51" s="85"/>
      <c r="B51" s="80"/>
      <c r="C51" s="86"/>
      <c r="D51" s="86"/>
      <c r="E51" s="87"/>
    </row>
    <row r="52" spans="1:6">
      <c r="A52" s="85"/>
      <c r="B52" s="80"/>
      <c r="C52" s="86"/>
      <c r="D52" s="86"/>
      <c r="E52" s="87"/>
    </row>
    <row r="53" spans="1:6">
      <c r="A53" s="85"/>
      <c r="B53" s="80"/>
      <c r="C53" s="86"/>
      <c r="D53" s="86"/>
      <c r="E53" s="87"/>
    </row>
    <row r="54" spans="1:6">
      <c r="A54" s="85"/>
      <c r="B54" s="80"/>
      <c r="C54" s="86"/>
      <c r="D54" s="86"/>
      <c r="E54" s="87"/>
    </row>
    <row r="55" spans="1:6" s="93" customFormat="1" ht="15.75">
      <c r="A55" s="90"/>
      <c r="B55" s="91"/>
      <c r="C55" s="92"/>
      <c r="D55" s="92"/>
      <c r="E55" s="89"/>
      <c r="F55" s="89"/>
    </row>
    <row r="56" spans="1:6">
      <c r="A56" s="85"/>
      <c r="B56" s="80"/>
      <c r="C56" s="86"/>
      <c r="D56" s="86"/>
      <c r="E56" s="87"/>
    </row>
    <row r="57" spans="1:6">
      <c r="A57" s="85"/>
      <c r="B57" s="80"/>
      <c r="C57" s="86"/>
      <c r="D57" s="86"/>
      <c r="E57" s="87"/>
    </row>
    <row r="58" spans="1:6">
      <c r="A58" s="85"/>
      <c r="B58" s="80"/>
      <c r="C58" s="86"/>
      <c r="D58" s="86"/>
      <c r="E58" s="87"/>
    </row>
    <row r="59" spans="1:6">
      <c r="A59" s="85"/>
      <c r="B59" s="80"/>
      <c r="C59" s="86"/>
      <c r="D59" s="86"/>
      <c r="E59" s="87"/>
    </row>
    <row r="60" spans="1:6">
      <c r="A60" s="85"/>
      <c r="B60" s="80"/>
      <c r="C60" s="86"/>
      <c r="D60" s="86"/>
      <c r="E60" s="87"/>
    </row>
    <row r="61" spans="1:6">
      <c r="A61" s="85"/>
      <c r="B61" s="80"/>
      <c r="C61" s="86"/>
      <c r="D61" s="86"/>
      <c r="E61" s="87"/>
    </row>
    <row r="62" spans="1:6">
      <c r="A62" s="85"/>
      <c r="B62" s="80"/>
      <c r="C62" s="86"/>
      <c r="D62" s="86"/>
      <c r="E62" s="87"/>
    </row>
    <row r="63" spans="1:6">
      <c r="A63" s="85"/>
      <c r="B63" s="80"/>
      <c r="C63" s="86"/>
      <c r="D63" s="86"/>
      <c r="E63" s="87"/>
    </row>
    <row r="64" spans="1:6">
      <c r="A64" s="85"/>
      <c r="B64" s="80"/>
      <c r="C64" s="86"/>
      <c r="D64" s="86"/>
      <c r="E64" s="87"/>
    </row>
    <row r="65" spans="1:5">
      <c r="A65" s="85"/>
      <c r="B65" s="80"/>
      <c r="C65" s="86"/>
      <c r="D65" s="86"/>
      <c r="E65" s="87"/>
    </row>
    <row r="66" spans="1:5">
      <c r="A66" s="85"/>
      <c r="B66" s="80"/>
      <c r="C66" s="86"/>
      <c r="D66" s="86"/>
      <c r="E66" s="87"/>
    </row>
    <row r="67" spans="1:5">
      <c r="A67" s="85"/>
      <c r="B67" s="80"/>
      <c r="C67" s="86"/>
      <c r="D67" s="86"/>
      <c r="E67" s="87"/>
    </row>
    <row r="68" spans="1:5">
      <c r="A68" s="85"/>
      <c r="B68" s="80"/>
      <c r="C68" s="86"/>
      <c r="D68" s="86"/>
      <c r="E68" s="87"/>
    </row>
    <row r="69" spans="1:5">
      <c r="A69" s="85"/>
      <c r="B69" s="80"/>
      <c r="C69" s="86"/>
      <c r="D69" s="86"/>
      <c r="E69" s="87"/>
    </row>
    <row r="70" spans="1:5">
      <c r="A70" s="85"/>
      <c r="B70" s="80"/>
      <c r="C70" s="86"/>
      <c r="D70" s="86"/>
      <c r="E70" s="87"/>
    </row>
    <row r="71" spans="1:5">
      <c r="A71" s="85"/>
      <c r="B71" s="80"/>
      <c r="C71" s="86"/>
      <c r="D71" s="86"/>
      <c r="E71" s="87"/>
    </row>
    <row r="72" spans="1:5">
      <c r="A72" s="85"/>
      <c r="B72" s="80"/>
      <c r="C72" s="86"/>
      <c r="D72" s="86"/>
      <c r="E72" s="87"/>
    </row>
    <row r="73" spans="1:5">
      <c r="A73" s="85"/>
      <c r="B73" s="80"/>
      <c r="C73" s="86"/>
      <c r="D73" s="86"/>
      <c r="E73" s="87"/>
    </row>
    <row r="74" spans="1:5">
      <c r="A74" s="85"/>
      <c r="B74" s="80"/>
      <c r="C74" s="86"/>
      <c r="D74" s="86"/>
      <c r="E74" s="87"/>
    </row>
    <row r="75" spans="1:5">
      <c r="A75" s="85"/>
      <c r="B75" s="80"/>
      <c r="C75" s="86"/>
      <c r="D75" s="86"/>
      <c r="E75" s="87"/>
    </row>
    <row r="76" spans="1:5">
      <c r="A76" s="85"/>
      <c r="B76" s="80"/>
      <c r="C76" s="86"/>
      <c r="D76" s="86"/>
      <c r="E76" s="87"/>
    </row>
    <row r="77" spans="1:5">
      <c r="A77" s="85"/>
      <c r="B77" s="80"/>
      <c r="C77" s="86"/>
      <c r="D77" s="86"/>
      <c r="E77" s="87"/>
    </row>
    <row r="78" spans="1:5">
      <c r="A78" s="85"/>
      <c r="B78" s="80"/>
      <c r="C78" s="86"/>
      <c r="D78" s="86"/>
      <c r="E78" s="87"/>
    </row>
    <row r="79" spans="1:5">
      <c r="A79" s="85"/>
      <c r="B79" s="80"/>
      <c r="C79" s="86"/>
      <c r="D79" s="86"/>
      <c r="E79" s="87"/>
    </row>
    <row r="80" spans="1:5">
      <c r="A80" s="85"/>
      <c r="B80" s="80"/>
      <c r="C80" s="86"/>
      <c r="D80" s="86"/>
      <c r="E80" s="87"/>
    </row>
    <row r="81" spans="1:5">
      <c r="A81" s="85"/>
      <c r="B81" s="80"/>
      <c r="C81" s="86"/>
      <c r="D81" s="86"/>
      <c r="E81" s="87"/>
    </row>
    <row r="82" spans="1:5">
      <c r="A82" s="85"/>
      <c r="B82" s="80"/>
      <c r="C82" s="86"/>
      <c r="D82" s="86"/>
      <c r="E82" s="87"/>
    </row>
    <row r="83" spans="1:5">
      <c r="A83" s="85"/>
      <c r="B83" s="80"/>
      <c r="C83" s="86"/>
      <c r="D83" s="86"/>
      <c r="E83" s="87"/>
    </row>
    <row r="84" spans="1:5">
      <c r="A84" s="85"/>
      <c r="B84" s="80"/>
      <c r="C84" s="86"/>
      <c r="D84" s="86"/>
      <c r="E84" s="87"/>
    </row>
    <row r="85" spans="1:5">
      <c r="A85" s="85"/>
      <c r="B85" s="80"/>
      <c r="C85" s="86"/>
      <c r="D85" s="86"/>
      <c r="E85" s="87"/>
    </row>
    <row r="86" spans="1:5">
      <c r="A86" s="85"/>
      <c r="B86" s="80"/>
      <c r="C86" s="86"/>
      <c r="D86" s="86"/>
      <c r="E86" s="87"/>
    </row>
    <row r="87" spans="1:5">
      <c r="A87" s="85"/>
      <c r="B87" s="80"/>
      <c r="C87" s="86"/>
      <c r="D87" s="86"/>
      <c r="E87" s="87"/>
    </row>
    <row r="88" spans="1:5">
      <c r="A88" s="85"/>
      <c r="B88" s="80"/>
      <c r="C88" s="86"/>
      <c r="D88" s="86"/>
      <c r="E88" s="87"/>
    </row>
    <row r="89" spans="1:5">
      <c r="A89" s="85"/>
      <c r="B89" s="80"/>
      <c r="C89" s="86"/>
      <c r="D89" s="86"/>
      <c r="E89" s="87"/>
    </row>
    <row r="90" spans="1:5">
      <c r="A90" s="85"/>
      <c r="B90" s="80"/>
      <c r="C90" s="86"/>
      <c r="D90" s="86"/>
      <c r="E90" s="87"/>
    </row>
    <row r="91" spans="1:5">
      <c r="A91" s="85"/>
      <c r="B91" s="80"/>
      <c r="C91" s="86"/>
      <c r="D91" s="86"/>
      <c r="E91" s="87"/>
    </row>
    <row r="92" spans="1:5">
      <c r="A92" s="85"/>
      <c r="B92" s="80"/>
      <c r="C92" s="86"/>
      <c r="D92" s="86"/>
      <c r="E92" s="87"/>
    </row>
    <row r="93" spans="1:5">
      <c r="A93" s="85"/>
      <c r="B93" s="80"/>
      <c r="C93" s="86"/>
      <c r="D93" s="86"/>
      <c r="E93" s="87"/>
    </row>
    <row r="94" spans="1:5">
      <c r="A94" s="85"/>
      <c r="B94" s="80"/>
      <c r="C94" s="86"/>
      <c r="D94" s="86"/>
      <c r="E94" s="87"/>
    </row>
    <row r="95" spans="1:5">
      <c r="A95" s="85"/>
      <c r="B95" s="80"/>
      <c r="C95" s="86"/>
      <c r="D95" s="86"/>
      <c r="E95" s="87"/>
    </row>
    <row r="96" spans="1:5">
      <c r="A96" s="85"/>
      <c r="B96" s="80"/>
      <c r="C96" s="86"/>
      <c r="D96" s="86"/>
      <c r="E96" s="87"/>
    </row>
    <row r="97" spans="1:5">
      <c r="A97" s="85"/>
      <c r="B97" s="80"/>
      <c r="C97" s="86"/>
      <c r="D97" s="86"/>
      <c r="E97" s="87"/>
    </row>
    <row r="98" spans="1:5">
      <c r="A98" s="85"/>
      <c r="B98" s="80"/>
      <c r="C98" s="86"/>
      <c r="D98" s="86"/>
      <c r="E98" s="87"/>
    </row>
    <row r="99" spans="1:5">
      <c r="A99" s="85"/>
      <c r="B99" s="80"/>
      <c r="C99" s="86"/>
      <c r="D99" s="86"/>
      <c r="E99" s="87"/>
    </row>
    <row r="100" spans="1:5">
      <c r="A100" s="85"/>
      <c r="B100" s="80"/>
      <c r="C100" s="86"/>
      <c r="D100" s="86"/>
      <c r="E100" s="87"/>
    </row>
    <row r="101" spans="1:5">
      <c r="A101" s="85"/>
      <c r="B101" s="80"/>
      <c r="C101" s="86"/>
      <c r="D101" s="86"/>
      <c r="E101" s="87"/>
    </row>
    <row r="102" spans="1:5">
      <c r="A102" s="85"/>
      <c r="B102" s="80"/>
      <c r="C102" s="86"/>
      <c r="D102" s="86"/>
      <c r="E102" s="87"/>
    </row>
    <row r="103" spans="1:5">
      <c r="A103" s="85"/>
      <c r="B103" s="80"/>
      <c r="C103" s="86"/>
      <c r="D103" s="86"/>
      <c r="E103" s="87"/>
    </row>
    <row r="104" spans="1:5">
      <c r="A104" s="85"/>
      <c r="B104" s="80"/>
      <c r="C104" s="86"/>
      <c r="D104" s="86"/>
      <c r="E104" s="87"/>
    </row>
    <row r="105" spans="1:5">
      <c r="A105" s="85"/>
      <c r="B105" s="80"/>
      <c r="C105" s="86"/>
      <c r="D105" s="86"/>
      <c r="E105" s="87"/>
    </row>
    <row r="106" spans="1:5">
      <c r="A106" s="85"/>
      <c r="B106" s="80"/>
      <c r="C106" s="86"/>
      <c r="D106" s="86"/>
      <c r="E106" s="87"/>
    </row>
    <row r="107" spans="1:5">
      <c r="A107" s="85"/>
      <c r="B107" s="80"/>
      <c r="C107" s="86"/>
      <c r="D107" s="86"/>
      <c r="E107" s="87"/>
    </row>
    <row r="108" spans="1:5">
      <c r="A108" s="85"/>
      <c r="B108" s="80"/>
      <c r="C108" s="86"/>
      <c r="D108" s="86"/>
      <c r="E108" s="87"/>
    </row>
    <row r="109" spans="1:5">
      <c r="A109" s="85"/>
      <c r="B109" s="80"/>
      <c r="C109" s="86"/>
      <c r="D109" s="86"/>
      <c r="E109" s="87"/>
    </row>
    <row r="110" spans="1:5">
      <c r="A110" s="85"/>
      <c r="B110" s="80"/>
      <c r="C110" s="86"/>
      <c r="D110" s="86"/>
      <c r="E110" s="87"/>
    </row>
    <row r="111" spans="1:5">
      <c r="A111" s="85"/>
      <c r="B111" s="80"/>
      <c r="C111" s="86"/>
      <c r="D111" s="86"/>
      <c r="E111" s="87"/>
    </row>
    <row r="112" spans="1:5">
      <c r="A112" s="85"/>
      <c r="B112" s="80"/>
      <c r="C112" s="86"/>
      <c r="D112" s="86"/>
      <c r="E112" s="87"/>
    </row>
    <row r="113" spans="1:5">
      <c r="A113" s="85"/>
      <c r="B113" s="80"/>
      <c r="C113" s="86"/>
      <c r="D113" s="86"/>
      <c r="E113" s="87"/>
    </row>
    <row r="114" spans="1:5">
      <c r="A114" s="85"/>
      <c r="B114" s="80"/>
      <c r="C114" s="86"/>
      <c r="D114" s="86"/>
      <c r="E114" s="87"/>
    </row>
    <row r="115" spans="1:5">
      <c r="A115" s="85"/>
      <c r="B115" s="80"/>
      <c r="C115" s="86"/>
      <c r="D115" s="86"/>
      <c r="E115" s="87"/>
    </row>
    <row r="116" spans="1:5">
      <c r="A116" s="85"/>
      <c r="B116" s="80"/>
      <c r="C116" s="86"/>
      <c r="D116" s="86"/>
      <c r="E116" s="87"/>
    </row>
    <row r="117" spans="1:5">
      <c r="A117" s="85"/>
      <c r="B117" s="80"/>
      <c r="C117" s="86"/>
      <c r="D117" s="86"/>
      <c r="E117" s="87"/>
    </row>
    <row r="118" spans="1:5">
      <c r="A118" s="85"/>
      <c r="B118" s="80"/>
      <c r="C118" s="86"/>
      <c r="D118" s="86"/>
      <c r="E118" s="87"/>
    </row>
    <row r="119" spans="1:5">
      <c r="A119" s="85"/>
      <c r="B119" s="80"/>
      <c r="C119" s="86"/>
      <c r="D119" s="86"/>
      <c r="E119" s="87"/>
    </row>
    <row r="120" spans="1:5">
      <c r="A120" s="85"/>
      <c r="B120" s="80"/>
      <c r="C120" s="86"/>
      <c r="D120" s="86"/>
      <c r="E120" s="87"/>
    </row>
    <row r="121" spans="1:5">
      <c r="A121" s="85"/>
      <c r="B121" s="80"/>
      <c r="C121" s="86"/>
      <c r="D121" s="86"/>
      <c r="E121" s="87"/>
    </row>
    <row r="122" spans="1:5">
      <c r="A122" s="85"/>
      <c r="B122" s="80"/>
      <c r="C122" s="86"/>
      <c r="D122" s="86"/>
      <c r="E122" s="87"/>
    </row>
    <row r="123" spans="1:5">
      <c r="A123" s="85"/>
      <c r="B123" s="80"/>
      <c r="C123" s="86"/>
      <c r="D123" s="86"/>
      <c r="E123" s="87"/>
    </row>
    <row r="124" spans="1:5">
      <c r="A124" s="85"/>
      <c r="B124" s="80"/>
      <c r="C124" s="86"/>
      <c r="D124" s="86"/>
      <c r="E124" s="87"/>
    </row>
    <row r="125" spans="1:5">
      <c r="A125" s="85"/>
      <c r="B125" s="80"/>
      <c r="C125" s="86"/>
      <c r="D125" s="86"/>
      <c r="E125" s="87"/>
    </row>
    <row r="126" spans="1:5">
      <c r="A126" s="85"/>
      <c r="B126" s="80"/>
      <c r="C126" s="86"/>
      <c r="D126" s="86"/>
      <c r="E126" s="87"/>
    </row>
    <row r="127" spans="1:5">
      <c r="A127" s="85"/>
      <c r="B127" s="80"/>
      <c r="C127" s="86"/>
      <c r="D127" s="86"/>
      <c r="E127" s="87"/>
    </row>
    <row r="128" spans="1:5">
      <c r="A128" s="85"/>
      <c r="B128" s="80"/>
      <c r="C128" s="86"/>
      <c r="D128" s="86"/>
      <c r="E128" s="87"/>
    </row>
    <row r="129" spans="1:5">
      <c r="A129" s="85"/>
      <c r="B129" s="80"/>
      <c r="C129" s="86"/>
      <c r="D129" s="86"/>
      <c r="E129" s="87"/>
    </row>
    <row r="130" spans="1:5">
      <c r="A130" s="85"/>
      <c r="B130" s="80"/>
      <c r="C130" s="86"/>
      <c r="D130" s="86"/>
      <c r="E130" s="87"/>
    </row>
    <row r="131" spans="1:5">
      <c r="A131" s="85"/>
      <c r="B131" s="80"/>
      <c r="C131" s="86"/>
      <c r="D131" s="86"/>
      <c r="E131" s="87"/>
    </row>
    <row r="132" spans="1:5">
      <c r="A132" s="85"/>
      <c r="B132" s="80"/>
      <c r="C132" s="86"/>
      <c r="D132" s="86"/>
      <c r="E132" s="87"/>
    </row>
    <row r="133" spans="1:5">
      <c r="A133" s="85"/>
      <c r="B133" s="80"/>
      <c r="C133" s="86"/>
      <c r="D133" s="86"/>
      <c r="E133" s="87"/>
    </row>
    <row r="134" spans="1:5">
      <c r="A134" s="85"/>
      <c r="B134" s="80"/>
      <c r="C134" s="86"/>
      <c r="D134" s="86"/>
      <c r="E134" s="87"/>
    </row>
    <row r="135" spans="1:5">
      <c r="A135" s="85"/>
      <c r="B135" s="80"/>
      <c r="C135" s="86"/>
      <c r="D135" s="86"/>
      <c r="E135" s="87"/>
    </row>
    <row r="136" spans="1:5">
      <c r="A136" s="85"/>
      <c r="B136" s="80"/>
      <c r="C136" s="86"/>
      <c r="D136" s="86"/>
      <c r="E136" s="87"/>
    </row>
    <row r="137" spans="1:5">
      <c r="A137" s="85"/>
      <c r="B137" s="80"/>
      <c r="C137" s="86"/>
      <c r="D137" s="86"/>
      <c r="E137" s="87"/>
    </row>
    <row r="138" spans="1:5">
      <c r="A138" s="85"/>
      <c r="B138" s="80"/>
      <c r="C138" s="86"/>
      <c r="D138" s="86"/>
      <c r="E138" s="87"/>
    </row>
    <row r="139" spans="1:5">
      <c r="A139" s="85"/>
      <c r="B139" s="80"/>
      <c r="C139" s="86"/>
      <c r="D139" s="86"/>
      <c r="E139" s="87"/>
    </row>
    <row r="140" spans="1:5">
      <c r="A140" s="85"/>
      <c r="B140" s="80"/>
      <c r="C140" s="86"/>
      <c r="D140" s="86"/>
      <c r="E140" s="87"/>
    </row>
    <row r="141" spans="1:5">
      <c r="A141" s="85"/>
      <c r="B141" s="80"/>
      <c r="C141" s="86"/>
      <c r="D141" s="86"/>
      <c r="E141" s="87"/>
    </row>
    <row r="142" spans="1:5">
      <c r="A142" s="85"/>
      <c r="B142" s="80"/>
      <c r="C142" s="86"/>
      <c r="D142" s="86"/>
      <c r="E142" s="87"/>
    </row>
    <row r="143" spans="1:5">
      <c r="A143" s="85"/>
      <c r="B143" s="80"/>
      <c r="C143" s="86"/>
      <c r="D143" s="86"/>
      <c r="E143" s="87"/>
    </row>
    <row r="144" spans="1:5">
      <c r="A144" s="85"/>
      <c r="B144" s="80"/>
      <c r="C144" s="86"/>
      <c r="D144" s="86"/>
      <c r="E144" s="87"/>
    </row>
    <row r="145" spans="1:5">
      <c r="A145" s="85"/>
      <c r="B145" s="80"/>
      <c r="C145" s="86"/>
      <c r="D145" s="86"/>
      <c r="E145" s="87"/>
    </row>
    <row r="146" spans="1:5">
      <c r="A146" s="85"/>
      <c r="B146" s="80"/>
      <c r="C146" s="86"/>
      <c r="D146" s="86"/>
      <c r="E146" s="87"/>
    </row>
    <row r="147" spans="1:5">
      <c r="A147" s="85"/>
      <c r="B147" s="80"/>
      <c r="C147" s="86"/>
      <c r="D147" s="86"/>
      <c r="E147" s="87"/>
    </row>
    <row r="148" spans="1:5">
      <c r="A148" s="85"/>
      <c r="B148" s="80"/>
      <c r="C148" s="86"/>
      <c r="D148" s="86"/>
      <c r="E148" s="87"/>
    </row>
    <row r="149" spans="1:5">
      <c r="A149" s="85"/>
      <c r="B149" s="80"/>
      <c r="C149" s="86"/>
      <c r="D149" s="86"/>
      <c r="E149" s="87"/>
    </row>
    <row r="150" spans="1:5">
      <c r="A150" s="85"/>
      <c r="B150" s="80"/>
      <c r="C150" s="86"/>
      <c r="D150" s="86"/>
      <c r="E150" s="87"/>
    </row>
    <row r="151" spans="1:5">
      <c r="A151" s="85"/>
      <c r="B151" s="80"/>
      <c r="C151" s="86"/>
      <c r="D151" s="86"/>
      <c r="E151" s="87"/>
    </row>
    <row r="152" spans="1:5">
      <c r="A152" s="85"/>
      <c r="B152" s="80"/>
      <c r="C152" s="86"/>
      <c r="D152" s="86"/>
      <c r="E152" s="87"/>
    </row>
    <row r="153" spans="1:5">
      <c r="A153" s="85"/>
      <c r="B153" s="80"/>
      <c r="C153" s="86"/>
      <c r="D153" s="86"/>
      <c r="E153" s="87"/>
    </row>
    <row r="154" spans="1:5">
      <c r="A154" s="85"/>
      <c r="B154" s="80"/>
      <c r="C154" s="86"/>
      <c r="D154" s="86"/>
      <c r="E154" s="87"/>
    </row>
    <row r="155" spans="1:5">
      <c r="A155" s="85"/>
      <c r="B155" s="80"/>
      <c r="C155" s="86"/>
      <c r="D155" s="86"/>
      <c r="E155" s="87"/>
    </row>
    <row r="156" spans="1:5">
      <c r="A156" s="85"/>
      <c r="B156" s="80"/>
      <c r="C156" s="86"/>
      <c r="D156" s="86"/>
      <c r="E156" s="87"/>
    </row>
    <row r="157" spans="1:5">
      <c r="A157" s="85"/>
      <c r="B157" s="80"/>
      <c r="C157" s="86"/>
      <c r="D157" s="86"/>
      <c r="E157" s="87"/>
    </row>
    <row r="158" spans="1:5">
      <c r="A158" s="85"/>
      <c r="B158" s="80"/>
      <c r="C158" s="86"/>
      <c r="D158" s="86"/>
      <c r="E158" s="87"/>
    </row>
    <row r="159" spans="1:5">
      <c r="A159" s="85"/>
      <c r="B159" s="80"/>
      <c r="C159" s="86"/>
      <c r="D159" s="86"/>
      <c r="E159" s="87"/>
    </row>
    <row r="160" spans="1:5">
      <c r="A160" s="85"/>
      <c r="B160" s="80"/>
      <c r="C160" s="86"/>
      <c r="D160" s="86"/>
      <c r="E160" s="87"/>
    </row>
    <row r="161" spans="1:5">
      <c r="A161" s="85"/>
      <c r="B161" s="80"/>
      <c r="C161" s="86"/>
      <c r="D161" s="86"/>
      <c r="E161" s="87"/>
    </row>
    <row r="162" spans="1:5">
      <c r="A162" s="85"/>
      <c r="B162" s="80"/>
      <c r="C162" s="86"/>
      <c r="D162" s="86"/>
      <c r="E162" s="87"/>
    </row>
    <row r="163" spans="1:5">
      <c r="A163" s="85"/>
      <c r="B163" s="80"/>
      <c r="C163" s="86"/>
      <c r="D163" s="86"/>
      <c r="E163" s="87"/>
    </row>
    <row r="164" spans="1:5">
      <c r="A164" s="85"/>
      <c r="B164" s="80"/>
      <c r="C164" s="86"/>
      <c r="D164" s="86"/>
      <c r="E164" s="87"/>
    </row>
    <row r="165" spans="1:5">
      <c r="A165" s="85"/>
      <c r="B165" s="80"/>
      <c r="C165" s="86"/>
      <c r="D165" s="86"/>
      <c r="E165" s="87"/>
    </row>
    <row r="166" spans="1:5">
      <c r="A166" s="85"/>
      <c r="B166" s="80"/>
      <c r="C166" s="86"/>
      <c r="D166" s="86"/>
      <c r="E166" s="87"/>
    </row>
    <row r="167" spans="1:5">
      <c r="A167" s="85"/>
      <c r="B167" s="80"/>
      <c r="C167" s="86"/>
      <c r="D167" s="86"/>
      <c r="E167" s="87"/>
    </row>
    <row r="168" spans="1:5">
      <c r="A168" s="85"/>
      <c r="B168" s="80"/>
      <c r="C168" s="86"/>
      <c r="D168" s="86"/>
      <c r="E168" s="87"/>
    </row>
    <row r="169" spans="1:5">
      <c r="A169" s="85"/>
      <c r="B169" s="80"/>
      <c r="C169" s="86"/>
      <c r="D169" s="86"/>
      <c r="E169" s="87"/>
    </row>
    <row r="170" spans="1:5">
      <c r="A170" s="85"/>
      <c r="B170" s="80"/>
      <c r="C170" s="86"/>
      <c r="D170" s="86"/>
      <c r="E170" s="87"/>
    </row>
    <row r="171" spans="1:5">
      <c r="A171" s="85"/>
      <c r="B171" s="80"/>
      <c r="C171" s="86"/>
      <c r="D171" s="86"/>
      <c r="E171" s="87"/>
    </row>
    <row r="172" spans="1:5">
      <c r="A172" s="85"/>
      <c r="B172" s="80"/>
      <c r="C172" s="86"/>
      <c r="D172" s="86"/>
      <c r="E172" s="87"/>
    </row>
    <row r="173" spans="1:5">
      <c r="A173" s="85"/>
      <c r="B173" s="80"/>
      <c r="C173" s="86"/>
      <c r="D173" s="86"/>
      <c r="E173" s="87"/>
    </row>
    <row r="174" spans="1:5">
      <c r="A174" s="85"/>
      <c r="B174" s="80"/>
      <c r="C174" s="86"/>
      <c r="D174" s="86"/>
      <c r="E174" s="87"/>
    </row>
    <row r="175" spans="1:5">
      <c r="A175" s="85"/>
      <c r="B175" s="80"/>
      <c r="C175" s="86"/>
      <c r="D175" s="86"/>
      <c r="E175" s="87"/>
    </row>
    <row r="176" spans="1:5">
      <c r="A176" s="85"/>
      <c r="B176" s="80"/>
      <c r="C176" s="86"/>
      <c r="D176" s="86"/>
      <c r="E176" s="87"/>
    </row>
    <row r="177" spans="1:5">
      <c r="A177" s="85"/>
      <c r="B177" s="80"/>
      <c r="C177" s="86"/>
      <c r="D177" s="86"/>
      <c r="E177" s="87"/>
    </row>
    <row r="178" spans="1:5">
      <c r="A178" s="85"/>
      <c r="B178" s="80"/>
      <c r="C178" s="86"/>
      <c r="D178" s="86"/>
      <c r="E178" s="87"/>
    </row>
    <row r="179" spans="1:5">
      <c r="A179" s="85"/>
      <c r="B179" s="80"/>
      <c r="C179" s="86"/>
      <c r="D179" s="86"/>
      <c r="E179" s="87"/>
    </row>
    <row r="180" spans="1:5">
      <c r="A180" s="85"/>
      <c r="B180" s="80"/>
      <c r="C180" s="86"/>
      <c r="D180" s="86"/>
      <c r="E180" s="87"/>
    </row>
    <row r="181" spans="1:5">
      <c r="A181" s="85"/>
      <c r="B181" s="80"/>
      <c r="C181" s="86"/>
      <c r="D181" s="86"/>
      <c r="E181" s="87"/>
    </row>
    <row r="182" spans="1:5">
      <c r="A182" s="85"/>
      <c r="B182" s="80"/>
      <c r="C182" s="86"/>
      <c r="D182" s="86"/>
      <c r="E182" s="87"/>
    </row>
    <row r="183" spans="1:5">
      <c r="A183" s="85"/>
      <c r="B183" s="80"/>
      <c r="C183" s="86"/>
      <c r="D183" s="86"/>
      <c r="E183" s="87"/>
    </row>
    <row r="184" spans="1:5">
      <c r="A184" s="85"/>
      <c r="B184" s="80"/>
      <c r="C184" s="86"/>
      <c r="D184" s="86"/>
      <c r="E184" s="87"/>
    </row>
    <row r="185" spans="1:5">
      <c r="A185" s="85"/>
      <c r="B185" s="80"/>
      <c r="C185" s="86"/>
      <c r="D185" s="86"/>
      <c r="E185" s="87"/>
    </row>
    <row r="186" spans="1:5">
      <c r="A186" s="85"/>
      <c r="B186" s="80"/>
      <c r="C186" s="86"/>
      <c r="D186" s="86"/>
      <c r="E186" s="87"/>
    </row>
    <row r="187" spans="1:5">
      <c r="A187" s="85"/>
      <c r="B187" s="80"/>
      <c r="C187" s="86"/>
      <c r="D187" s="86"/>
      <c r="E187" s="87"/>
    </row>
    <row r="188" spans="1:5">
      <c r="A188" s="85"/>
      <c r="B188" s="80"/>
      <c r="C188" s="86"/>
      <c r="D188" s="86"/>
      <c r="E188" s="87"/>
    </row>
    <row r="189" spans="1:5">
      <c r="A189" s="85"/>
      <c r="B189" s="80"/>
      <c r="C189" s="86"/>
      <c r="D189" s="86"/>
      <c r="E189" s="87"/>
    </row>
    <row r="190" spans="1:5">
      <c r="A190" s="85"/>
      <c r="B190" s="80"/>
      <c r="C190" s="86"/>
      <c r="D190" s="86"/>
      <c r="E190" s="87"/>
    </row>
    <row r="191" spans="1:5">
      <c r="A191" s="85"/>
      <c r="B191" s="80"/>
      <c r="C191" s="86"/>
      <c r="D191" s="86"/>
      <c r="E191" s="87"/>
    </row>
    <row r="192" spans="1:5">
      <c r="A192" s="85"/>
      <c r="B192" s="80"/>
      <c r="C192" s="86"/>
      <c r="D192" s="86"/>
      <c r="E192" s="87"/>
    </row>
    <row r="193" spans="1:5">
      <c r="A193" s="85"/>
      <c r="B193" s="80"/>
      <c r="C193" s="86"/>
      <c r="D193" s="86"/>
      <c r="E193" s="87"/>
    </row>
    <row r="194" spans="1:5">
      <c r="A194" s="85"/>
      <c r="B194" s="80"/>
      <c r="C194" s="86"/>
      <c r="D194" s="86"/>
      <c r="E194" s="87"/>
    </row>
    <row r="195" spans="1:5">
      <c r="A195" s="85"/>
      <c r="B195" s="80"/>
      <c r="C195" s="86"/>
      <c r="D195" s="86"/>
      <c r="E195" s="87"/>
    </row>
    <row r="196" spans="1:5">
      <c r="A196" s="85"/>
      <c r="B196" s="80"/>
      <c r="C196" s="86"/>
      <c r="D196" s="86"/>
      <c r="E196" s="87"/>
    </row>
    <row r="197" spans="1:5">
      <c r="A197" s="85"/>
      <c r="B197" s="80"/>
      <c r="C197" s="86"/>
      <c r="D197" s="86"/>
      <c r="E197" s="87"/>
    </row>
    <row r="198" spans="1:5">
      <c r="A198" s="85"/>
      <c r="B198" s="80"/>
      <c r="C198" s="86"/>
      <c r="D198" s="86"/>
      <c r="E198" s="87"/>
    </row>
    <row r="199" spans="1:5">
      <c r="A199" s="85"/>
      <c r="B199" s="80"/>
      <c r="C199" s="86"/>
      <c r="D199" s="86"/>
      <c r="E199" s="87"/>
    </row>
    <row r="200" spans="1:5">
      <c r="A200" s="85"/>
      <c r="B200" s="80"/>
      <c r="C200" s="86"/>
      <c r="D200" s="86"/>
      <c r="E200" s="87"/>
    </row>
    <row r="201" spans="1:5">
      <c r="A201" s="85"/>
      <c r="B201" s="80"/>
      <c r="C201" s="86"/>
      <c r="D201" s="86"/>
      <c r="E201" s="87"/>
    </row>
    <row r="202" spans="1:5">
      <c r="A202" s="85"/>
      <c r="B202" s="80"/>
      <c r="C202" s="86"/>
      <c r="D202" s="86"/>
      <c r="E202" s="87"/>
    </row>
    <row r="203" spans="1:5">
      <c r="A203" s="85"/>
      <c r="B203" s="80"/>
      <c r="C203" s="86"/>
      <c r="D203" s="86"/>
      <c r="E203" s="87"/>
    </row>
    <row r="204" spans="1:5">
      <c r="A204" s="85"/>
      <c r="B204" s="80"/>
      <c r="C204" s="86"/>
      <c r="D204" s="86"/>
      <c r="E204" s="87"/>
    </row>
    <row r="205" spans="1:5">
      <c r="A205" s="85"/>
      <c r="B205" s="80"/>
      <c r="C205" s="86"/>
      <c r="D205" s="86"/>
      <c r="E205" s="87"/>
    </row>
    <row r="206" spans="1:5">
      <c r="A206" s="85"/>
      <c r="B206" s="80"/>
      <c r="C206" s="86"/>
      <c r="D206" s="86"/>
      <c r="E206" s="87"/>
    </row>
    <row r="207" spans="1:5">
      <c r="A207" s="85"/>
      <c r="B207" s="80"/>
      <c r="C207" s="86"/>
      <c r="D207" s="86"/>
      <c r="E207" s="87"/>
    </row>
    <row r="208" spans="1:5">
      <c r="A208" s="85"/>
      <c r="B208" s="80"/>
      <c r="C208" s="86"/>
      <c r="D208" s="86"/>
      <c r="E208" s="87"/>
    </row>
    <row r="209" spans="1:5">
      <c r="A209" s="85"/>
      <c r="B209" s="80"/>
      <c r="C209" s="86"/>
      <c r="D209" s="86"/>
      <c r="E209" s="87"/>
    </row>
    <row r="210" spans="1:5">
      <c r="A210" s="85"/>
      <c r="B210" s="80"/>
      <c r="C210" s="86"/>
      <c r="D210" s="86"/>
      <c r="E210" s="87"/>
    </row>
    <row r="211" spans="1:5">
      <c r="A211" s="85"/>
      <c r="B211" s="80"/>
      <c r="C211" s="86"/>
      <c r="D211" s="86"/>
      <c r="E211" s="87"/>
    </row>
    <row r="212" spans="1:5">
      <c r="A212" s="85"/>
      <c r="B212" s="80"/>
      <c r="C212" s="86"/>
      <c r="D212" s="86"/>
      <c r="E212" s="87"/>
    </row>
    <row r="213" spans="1:5">
      <c r="A213" s="85"/>
      <c r="B213" s="80"/>
      <c r="C213" s="86"/>
      <c r="D213" s="86"/>
      <c r="E213" s="87"/>
    </row>
    <row r="214" spans="1:5">
      <c r="A214" s="85"/>
      <c r="B214" s="80"/>
      <c r="C214" s="86"/>
      <c r="D214" s="86"/>
      <c r="E214" s="87"/>
    </row>
    <row r="215" spans="1:5">
      <c r="A215" s="85"/>
      <c r="B215" s="80"/>
      <c r="C215" s="86"/>
      <c r="D215" s="86"/>
      <c r="E215" s="87"/>
    </row>
    <row r="216" spans="1:5">
      <c r="A216" s="85"/>
      <c r="B216" s="80"/>
      <c r="C216" s="86"/>
      <c r="D216" s="86"/>
      <c r="E216" s="87"/>
    </row>
    <row r="217" spans="1:5">
      <c r="A217" s="85"/>
      <c r="B217" s="80"/>
      <c r="C217" s="86"/>
      <c r="D217" s="86"/>
      <c r="E217" s="87"/>
    </row>
    <row r="218" spans="1:5">
      <c r="A218" s="85"/>
      <c r="B218" s="80"/>
      <c r="C218" s="86"/>
      <c r="D218" s="86"/>
      <c r="E218" s="87"/>
    </row>
    <row r="219" spans="1:5">
      <c r="A219" s="85"/>
      <c r="B219" s="80"/>
      <c r="C219" s="86"/>
      <c r="D219" s="86"/>
      <c r="E219" s="87"/>
    </row>
    <row r="220" spans="1:5">
      <c r="A220" s="85"/>
      <c r="B220" s="80"/>
      <c r="C220" s="86"/>
      <c r="D220" s="86"/>
      <c r="E220" s="87"/>
    </row>
    <row r="221" spans="1:5">
      <c r="A221" s="85"/>
      <c r="B221" s="80"/>
      <c r="C221" s="86"/>
      <c r="D221" s="86"/>
      <c r="E221" s="87"/>
    </row>
    <row r="222" spans="1:5">
      <c r="A222" s="85"/>
      <c r="B222" s="80"/>
      <c r="C222" s="86"/>
      <c r="D222" s="86"/>
      <c r="E222" s="87"/>
    </row>
    <row r="223" spans="1:5">
      <c r="A223" s="85"/>
      <c r="B223" s="80"/>
      <c r="C223" s="86"/>
      <c r="D223" s="86"/>
      <c r="E223" s="87"/>
    </row>
    <row r="224" spans="1:5">
      <c r="A224" s="85"/>
      <c r="B224" s="80"/>
      <c r="C224" s="86"/>
      <c r="D224" s="86"/>
      <c r="E224" s="87"/>
    </row>
    <row r="225" spans="1:5">
      <c r="A225" s="85"/>
      <c r="B225" s="80"/>
      <c r="C225" s="86"/>
      <c r="D225" s="86"/>
      <c r="E225" s="87"/>
    </row>
    <row r="226" spans="1:5">
      <c r="A226" s="85"/>
      <c r="B226" s="80"/>
      <c r="C226" s="86"/>
      <c r="D226" s="86"/>
      <c r="E226" s="87"/>
    </row>
    <row r="227" spans="1:5">
      <c r="A227" s="85"/>
      <c r="B227" s="80"/>
      <c r="C227" s="86"/>
      <c r="D227" s="86"/>
      <c r="E227" s="87"/>
    </row>
    <row r="228" spans="1:5">
      <c r="A228" s="85"/>
      <c r="B228" s="80"/>
      <c r="C228" s="86"/>
      <c r="D228" s="86"/>
      <c r="E228" s="87"/>
    </row>
    <row r="229" spans="1:5">
      <c r="A229" s="85"/>
      <c r="B229" s="80"/>
      <c r="C229" s="86"/>
      <c r="D229" s="86"/>
      <c r="E229" s="87"/>
    </row>
    <row r="230" spans="1:5">
      <c r="A230" s="85"/>
      <c r="B230" s="80"/>
      <c r="C230" s="86"/>
      <c r="D230" s="86"/>
      <c r="E230" s="87"/>
    </row>
    <row r="231" spans="1:5">
      <c r="A231" s="85"/>
      <c r="B231" s="80"/>
      <c r="C231" s="86"/>
      <c r="D231" s="86"/>
      <c r="E231" s="87"/>
    </row>
    <row r="232" spans="1:5">
      <c r="A232" s="85"/>
      <c r="B232" s="80"/>
      <c r="C232" s="86"/>
      <c r="D232" s="86"/>
      <c r="E232" s="87"/>
    </row>
    <row r="233" spans="1:5">
      <c r="A233" s="85"/>
      <c r="B233" s="80"/>
      <c r="C233" s="86"/>
      <c r="D233" s="86"/>
      <c r="E233" s="87"/>
    </row>
    <row r="234" spans="1:5">
      <c r="A234" s="85"/>
      <c r="B234" s="80"/>
      <c r="C234" s="86"/>
      <c r="D234" s="86"/>
      <c r="E234" s="87"/>
    </row>
    <row r="235" spans="1:5">
      <c r="A235" s="85"/>
      <c r="B235" s="80"/>
      <c r="C235" s="86"/>
      <c r="D235" s="86"/>
      <c r="E235" s="87"/>
    </row>
    <row r="236" spans="1:5">
      <c r="A236" s="85"/>
      <c r="B236" s="80"/>
      <c r="C236" s="86"/>
      <c r="D236" s="86"/>
      <c r="E236" s="87"/>
    </row>
    <row r="237" spans="1:5">
      <c r="A237" s="85"/>
      <c r="B237" s="80"/>
      <c r="C237" s="86"/>
      <c r="D237" s="86"/>
      <c r="E237" s="87"/>
    </row>
    <row r="238" spans="1:5">
      <c r="A238" s="85"/>
      <c r="B238" s="80"/>
      <c r="C238" s="86"/>
      <c r="D238" s="86"/>
      <c r="E238" s="87"/>
    </row>
    <row r="239" spans="1:5">
      <c r="A239" s="85"/>
      <c r="B239" s="80"/>
      <c r="C239" s="86"/>
      <c r="D239" s="86"/>
      <c r="E239" s="87"/>
    </row>
    <row r="240" spans="1:5">
      <c r="A240" s="85"/>
      <c r="B240" s="80"/>
      <c r="C240" s="86"/>
      <c r="D240" s="86"/>
      <c r="E240" s="87"/>
    </row>
    <row r="241" spans="1:5">
      <c r="A241" s="85"/>
      <c r="B241" s="80"/>
      <c r="C241" s="86"/>
      <c r="D241" s="86"/>
      <c r="E241" s="87"/>
    </row>
    <row r="242" spans="1:5">
      <c r="A242" s="85"/>
      <c r="B242" s="80"/>
      <c r="C242" s="86"/>
      <c r="D242" s="86"/>
      <c r="E242" s="87"/>
    </row>
    <row r="243" spans="1:5">
      <c r="A243" s="85"/>
      <c r="B243" s="80"/>
      <c r="C243" s="86"/>
      <c r="D243" s="86"/>
      <c r="E243" s="87"/>
    </row>
    <row r="244" spans="1:5">
      <c r="A244" s="85"/>
      <c r="B244" s="80"/>
      <c r="C244" s="86"/>
      <c r="D244" s="86"/>
      <c r="E244" s="87"/>
    </row>
    <row r="245" spans="1:5">
      <c r="A245" s="85"/>
      <c r="B245" s="80"/>
      <c r="C245" s="86"/>
      <c r="D245" s="86"/>
      <c r="E245" s="87"/>
    </row>
    <row r="246" spans="1:5">
      <c r="A246" s="85"/>
      <c r="B246" s="80"/>
      <c r="C246" s="86"/>
      <c r="D246" s="86"/>
      <c r="E246" s="87"/>
    </row>
    <row r="247" spans="1:5">
      <c r="A247" s="85"/>
      <c r="B247" s="80"/>
      <c r="C247" s="86"/>
      <c r="D247" s="86"/>
      <c r="E247" s="87"/>
    </row>
    <row r="248" spans="1:5">
      <c r="A248" s="85"/>
      <c r="B248" s="80"/>
      <c r="C248" s="86"/>
      <c r="D248" s="86"/>
      <c r="E248" s="87"/>
    </row>
    <row r="249" spans="1:5">
      <c r="A249" s="85"/>
      <c r="B249" s="80"/>
      <c r="C249" s="86"/>
      <c r="D249" s="86"/>
      <c r="E249" s="87"/>
    </row>
    <row r="250" spans="1:5">
      <c r="A250" s="85"/>
      <c r="B250" s="80"/>
      <c r="C250" s="86"/>
      <c r="D250" s="86"/>
      <c r="E250" s="87"/>
    </row>
    <row r="251" spans="1:5">
      <c r="A251" s="85"/>
      <c r="B251" s="80"/>
      <c r="C251" s="86"/>
      <c r="D251" s="86"/>
      <c r="E251" s="87"/>
    </row>
    <row r="252" spans="1:5">
      <c r="A252" s="85"/>
      <c r="B252" s="80"/>
      <c r="C252" s="86"/>
      <c r="D252" s="86"/>
      <c r="E252" s="87"/>
    </row>
    <row r="253" spans="1:5">
      <c r="A253" s="85"/>
      <c r="B253" s="80"/>
      <c r="C253" s="86"/>
      <c r="D253" s="86"/>
      <c r="E253" s="87"/>
    </row>
    <row r="254" spans="1:5">
      <c r="A254" s="85"/>
      <c r="B254" s="80"/>
      <c r="C254" s="86"/>
      <c r="D254" s="86"/>
      <c r="E254" s="87"/>
    </row>
    <row r="255" spans="1:5">
      <c r="A255" s="85"/>
      <c r="B255" s="80"/>
      <c r="C255" s="86"/>
      <c r="D255" s="86"/>
      <c r="E255" s="87"/>
    </row>
    <row r="256" spans="1:5">
      <c r="A256" s="85"/>
      <c r="B256" s="80"/>
      <c r="C256" s="86"/>
      <c r="D256" s="86"/>
      <c r="E256" s="87"/>
    </row>
    <row r="257" spans="1:5">
      <c r="A257" s="85"/>
      <c r="B257" s="80"/>
      <c r="C257" s="86"/>
      <c r="D257" s="86"/>
      <c r="E257" s="87"/>
    </row>
    <row r="258" spans="1:5">
      <c r="A258" s="85"/>
      <c r="B258" s="80"/>
      <c r="C258" s="86"/>
      <c r="D258" s="86"/>
      <c r="E258" s="87"/>
    </row>
    <row r="259" spans="1:5">
      <c r="A259" s="85"/>
      <c r="B259" s="80"/>
      <c r="C259" s="86"/>
      <c r="D259" s="86"/>
      <c r="E259" s="87"/>
    </row>
    <row r="260" spans="1:5">
      <c r="A260" s="85"/>
      <c r="B260" s="80"/>
      <c r="C260" s="86"/>
      <c r="D260" s="86"/>
      <c r="E260" s="87"/>
    </row>
    <row r="261" spans="1:5">
      <c r="A261" s="85"/>
      <c r="B261" s="80"/>
      <c r="C261" s="86"/>
      <c r="D261" s="86"/>
      <c r="E261" s="87"/>
    </row>
    <row r="262" spans="1:5">
      <c r="A262" s="85"/>
      <c r="B262" s="80"/>
      <c r="C262" s="86"/>
      <c r="D262" s="86"/>
      <c r="E262" s="87"/>
    </row>
    <row r="263" spans="1:5">
      <c r="A263" s="85"/>
      <c r="B263" s="80"/>
      <c r="C263" s="86"/>
      <c r="D263" s="86"/>
      <c r="E263" s="87"/>
    </row>
    <row r="264" spans="1:5">
      <c r="A264" s="85"/>
      <c r="B264" s="80"/>
      <c r="C264" s="86"/>
      <c r="D264" s="86"/>
      <c r="E264" s="87"/>
    </row>
    <row r="265" spans="1:5">
      <c r="A265" s="85"/>
      <c r="B265" s="80"/>
      <c r="C265" s="86"/>
      <c r="D265" s="86"/>
      <c r="E265" s="87"/>
    </row>
    <row r="266" spans="1:5">
      <c r="A266" s="85"/>
      <c r="B266" s="80"/>
      <c r="C266" s="86"/>
      <c r="D266" s="86"/>
      <c r="E266" s="87"/>
    </row>
    <row r="267" spans="1:5">
      <c r="A267" s="85"/>
      <c r="B267" s="80"/>
      <c r="C267" s="86"/>
      <c r="D267" s="86"/>
      <c r="E267" s="87"/>
    </row>
    <row r="268" spans="1:5">
      <c r="A268" s="85"/>
      <c r="B268" s="80"/>
      <c r="C268" s="86"/>
      <c r="D268" s="86"/>
      <c r="E268" s="87"/>
    </row>
    <row r="269" spans="1:5">
      <c r="A269" s="85"/>
      <c r="B269" s="80"/>
      <c r="C269" s="86"/>
      <c r="D269" s="86"/>
      <c r="E269" s="87"/>
    </row>
    <row r="270" spans="1:5">
      <c r="A270" s="85"/>
      <c r="B270" s="80"/>
      <c r="C270" s="86"/>
      <c r="D270" s="86"/>
      <c r="E270" s="87"/>
    </row>
    <row r="271" spans="1:5">
      <c r="A271" s="85"/>
      <c r="B271" s="80"/>
      <c r="C271" s="86"/>
      <c r="D271" s="86"/>
      <c r="E271" s="87"/>
    </row>
    <row r="272" spans="1:5">
      <c r="A272" s="85"/>
      <c r="B272" s="80"/>
      <c r="C272" s="86"/>
      <c r="D272" s="86"/>
      <c r="E272" s="87"/>
    </row>
    <row r="273" spans="1:5">
      <c r="A273" s="85"/>
      <c r="B273" s="80"/>
      <c r="C273" s="86"/>
      <c r="D273" s="86"/>
      <c r="E273" s="87"/>
    </row>
    <row r="274" spans="1:5">
      <c r="A274" s="85"/>
      <c r="B274" s="80"/>
      <c r="C274" s="86"/>
      <c r="D274" s="86"/>
      <c r="E274" s="87"/>
    </row>
    <row r="275" spans="1:5">
      <c r="A275" s="85"/>
      <c r="B275" s="80"/>
      <c r="C275" s="86"/>
      <c r="D275" s="86"/>
      <c r="E275" s="87"/>
    </row>
    <row r="276" spans="1:5">
      <c r="A276" s="85"/>
      <c r="B276" s="80"/>
      <c r="C276" s="86"/>
      <c r="D276" s="86"/>
      <c r="E276" s="87"/>
    </row>
    <row r="277" spans="1:5">
      <c r="A277" s="85"/>
      <c r="B277" s="80"/>
      <c r="C277" s="86"/>
      <c r="D277" s="86"/>
      <c r="E277" s="87"/>
    </row>
    <row r="278" spans="1:5">
      <c r="A278" s="85"/>
      <c r="B278" s="80"/>
      <c r="C278" s="86"/>
      <c r="D278" s="86"/>
      <c r="E278" s="87"/>
    </row>
    <row r="279" spans="1:5">
      <c r="A279" s="85"/>
      <c r="B279" s="80"/>
      <c r="C279" s="86"/>
      <c r="D279" s="86"/>
      <c r="E279" s="87"/>
    </row>
    <row r="280" spans="1:5">
      <c r="A280" s="85"/>
      <c r="B280" s="80"/>
      <c r="C280" s="86"/>
      <c r="D280" s="86"/>
      <c r="E280" s="87"/>
    </row>
    <row r="281" spans="1:5">
      <c r="A281" s="85"/>
      <c r="B281" s="80"/>
      <c r="C281" s="86"/>
      <c r="D281" s="86"/>
      <c r="E281" s="87"/>
    </row>
    <row r="282" spans="1:5">
      <c r="A282" s="85"/>
      <c r="B282" s="80"/>
      <c r="C282" s="86"/>
      <c r="D282" s="86"/>
      <c r="E282" s="87"/>
    </row>
    <row r="283" spans="1:5">
      <c r="A283" s="85"/>
      <c r="B283" s="80"/>
      <c r="C283" s="86"/>
      <c r="D283" s="86"/>
      <c r="E283" s="87"/>
    </row>
    <row r="284" spans="1:5">
      <c r="A284" s="85"/>
      <c r="B284" s="80"/>
      <c r="C284" s="86"/>
      <c r="D284" s="86"/>
      <c r="E284" s="87"/>
    </row>
    <row r="285" spans="1:5">
      <c r="A285" s="85"/>
      <c r="B285" s="80"/>
      <c r="C285" s="86"/>
      <c r="D285" s="86"/>
      <c r="E285" s="87"/>
    </row>
    <row r="286" spans="1:5">
      <c r="A286" s="85"/>
      <c r="B286" s="80"/>
      <c r="C286" s="86"/>
      <c r="D286" s="86"/>
      <c r="E286" s="87"/>
    </row>
    <row r="287" spans="1:5">
      <c r="A287" s="85"/>
      <c r="B287" s="80"/>
      <c r="C287" s="86"/>
      <c r="D287" s="86"/>
      <c r="E287" s="87"/>
    </row>
    <row r="288" spans="1:5">
      <c r="A288" s="85"/>
      <c r="B288" s="80"/>
      <c r="C288" s="86"/>
      <c r="D288" s="86"/>
      <c r="E288" s="87"/>
    </row>
    <row r="289" spans="1:5">
      <c r="A289" s="85"/>
      <c r="B289" s="80"/>
      <c r="C289" s="86"/>
      <c r="D289" s="86"/>
      <c r="E289" s="87"/>
    </row>
    <row r="290" spans="1:5">
      <c r="A290" s="85"/>
      <c r="B290" s="80"/>
      <c r="C290" s="86"/>
      <c r="D290" s="86"/>
      <c r="E290" s="87"/>
    </row>
    <row r="291" spans="1:5">
      <c r="A291" s="85"/>
      <c r="B291" s="80"/>
      <c r="C291" s="86"/>
      <c r="D291" s="86"/>
      <c r="E291" s="87"/>
    </row>
    <row r="292" spans="1:5">
      <c r="A292" s="85"/>
      <c r="B292" s="80"/>
      <c r="C292" s="86"/>
      <c r="D292" s="86"/>
      <c r="E292" s="87"/>
    </row>
    <row r="293" spans="1:5">
      <c r="A293" s="85"/>
      <c r="B293" s="80"/>
      <c r="C293" s="86"/>
      <c r="D293" s="86"/>
      <c r="E293" s="87"/>
    </row>
    <row r="294" spans="1:5">
      <c r="A294" s="85"/>
      <c r="B294" s="80"/>
      <c r="C294" s="86"/>
      <c r="D294" s="86"/>
      <c r="E294" s="87"/>
    </row>
    <row r="295" spans="1:5">
      <c r="A295" s="85"/>
      <c r="B295" s="80"/>
      <c r="C295" s="86"/>
      <c r="D295" s="86"/>
      <c r="E295" s="87"/>
    </row>
    <row r="296" spans="1:5">
      <c r="A296" s="85"/>
      <c r="B296" s="80"/>
      <c r="C296" s="86"/>
      <c r="D296" s="86"/>
      <c r="E296" s="87"/>
    </row>
    <row r="297" spans="1:5">
      <c r="A297" s="85"/>
      <c r="B297" s="80"/>
      <c r="C297" s="86"/>
      <c r="D297" s="86"/>
      <c r="E297" s="87"/>
    </row>
    <row r="298" spans="1:5">
      <c r="A298" s="85"/>
      <c r="B298" s="80"/>
      <c r="C298" s="86"/>
      <c r="D298" s="86"/>
      <c r="E298" s="87"/>
    </row>
    <row r="299" spans="1:5">
      <c r="A299" s="85"/>
      <c r="B299" s="80"/>
      <c r="C299" s="86"/>
      <c r="D299" s="86"/>
      <c r="E299" s="87"/>
    </row>
    <row r="300" spans="1:5">
      <c r="A300" s="85"/>
      <c r="B300" s="80"/>
      <c r="C300" s="86"/>
      <c r="D300" s="86"/>
      <c r="E300" s="87"/>
    </row>
    <row r="301" spans="1:5">
      <c r="A301" s="85"/>
      <c r="B301" s="80"/>
      <c r="C301" s="86"/>
      <c r="D301" s="86"/>
      <c r="E301" s="87"/>
    </row>
    <row r="302" spans="1:5">
      <c r="A302" s="85"/>
      <c r="B302" s="80"/>
      <c r="C302" s="86"/>
      <c r="D302" s="86"/>
      <c r="E302" s="87"/>
    </row>
    <row r="303" spans="1:5">
      <c r="A303" s="85"/>
      <c r="B303" s="80"/>
      <c r="C303" s="86"/>
      <c r="D303" s="86"/>
      <c r="E303" s="87"/>
    </row>
    <row r="304" spans="1:5">
      <c r="A304" s="85"/>
      <c r="B304" s="80"/>
      <c r="C304" s="86"/>
      <c r="D304" s="86"/>
      <c r="E304" s="87"/>
    </row>
    <row r="305" spans="1:5">
      <c r="A305" s="85"/>
      <c r="B305" s="80"/>
      <c r="C305" s="86"/>
      <c r="D305" s="86"/>
      <c r="E305" s="87"/>
    </row>
    <row r="306" spans="1:5">
      <c r="A306" s="85"/>
      <c r="B306" s="80"/>
      <c r="C306" s="86"/>
      <c r="D306" s="86"/>
      <c r="E306" s="87"/>
    </row>
    <row r="307" spans="1:5">
      <c r="A307" s="85"/>
      <c r="B307" s="80"/>
      <c r="C307" s="86"/>
      <c r="D307" s="86"/>
      <c r="E307" s="87"/>
    </row>
    <row r="308" spans="1:5">
      <c r="A308" s="85"/>
      <c r="B308" s="80"/>
      <c r="C308" s="86"/>
      <c r="D308" s="86"/>
      <c r="E308" s="87"/>
    </row>
    <row r="309" spans="1:5">
      <c r="A309" s="85"/>
      <c r="B309" s="80"/>
      <c r="C309" s="86"/>
      <c r="D309" s="86"/>
      <c r="E309" s="87"/>
    </row>
    <row r="310" spans="1:5">
      <c r="A310" s="85"/>
      <c r="B310" s="80"/>
      <c r="C310" s="86"/>
      <c r="D310" s="86"/>
      <c r="E310" s="87"/>
    </row>
    <row r="311" spans="1:5">
      <c r="A311" s="85"/>
      <c r="B311" s="80"/>
      <c r="C311" s="86"/>
      <c r="D311" s="86"/>
      <c r="E311" s="87"/>
    </row>
    <row r="312" spans="1:5">
      <c r="A312" s="85"/>
      <c r="B312" s="80"/>
      <c r="C312" s="86"/>
      <c r="D312" s="86"/>
      <c r="E312" s="87"/>
    </row>
    <row r="313" spans="1:5">
      <c r="A313" s="85"/>
      <c r="B313" s="80"/>
      <c r="C313" s="86"/>
      <c r="D313" s="86"/>
      <c r="E313" s="87"/>
    </row>
    <row r="314" spans="1:5">
      <c r="A314" s="85"/>
      <c r="B314" s="80"/>
      <c r="C314" s="86"/>
      <c r="D314" s="86"/>
      <c r="E314" s="87"/>
    </row>
    <row r="315" spans="1:5">
      <c r="A315" s="85"/>
      <c r="B315" s="80"/>
      <c r="C315" s="86"/>
      <c r="D315" s="86"/>
      <c r="E315" s="87"/>
    </row>
    <row r="316" spans="1:5">
      <c r="A316" s="85"/>
      <c r="B316" s="80"/>
      <c r="C316" s="86"/>
      <c r="D316" s="86"/>
      <c r="E316" s="87"/>
    </row>
    <row r="317" spans="1:5">
      <c r="A317" s="85"/>
      <c r="B317" s="80"/>
      <c r="C317" s="86"/>
      <c r="D317" s="86"/>
      <c r="E317" s="87"/>
    </row>
    <row r="318" spans="1:5">
      <c r="A318" s="85"/>
      <c r="B318" s="80"/>
      <c r="C318" s="86"/>
      <c r="D318" s="86"/>
      <c r="E318" s="87"/>
    </row>
    <row r="319" spans="1:5">
      <c r="A319" s="85"/>
      <c r="B319" s="80"/>
      <c r="C319" s="86"/>
      <c r="D319" s="86"/>
      <c r="E319" s="87"/>
    </row>
    <row r="320" spans="1:5">
      <c r="A320" s="85"/>
      <c r="B320" s="80"/>
      <c r="C320" s="86"/>
      <c r="D320" s="86"/>
      <c r="E320" s="87"/>
    </row>
    <row r="321" spans="1:5">
      <c r="A321" s="85"/>
      <c r="B321" s="80"/>
      <c r="C321" s="86"/>
      <c r="D321" s="86"/>
      <c r="E321" s="87"/>
    </row>
    <row r="322" spans="1:5">
      <c r="A322" s="85"/>
      <c r="B322" s="80"/>
      <c r="C322" s="86"/>
      <c r="D322" s="86"/>
      <c r="E322" s="87"/>
    </row>
    <row r="323" spans="1:5">
      <c r="A323" s="85"/>
      <c r="B323" s="80"/>
      <c r="C323" s="86"/>
      <c r="D323" s="86"/>
      <c r="E323" s="87"/>
    </row>
    <row r="324" spans="1:5">
      <c r="A324" s="85"/>
      <c r="B324" s="80"/>
      <c r="C324" s="86"/>
      <c r="D324" s="86"/>
      <c r="E324" s="87"/>
    </row>
    <row r="325" spans="1:5">
      <c r="A325" s="85"/>
      <c r="B325" s="80"/>
      <c r="C325" s="86"/>
      <c r="D325" s="86"/>
      <c r="E325" s="87"/>
    </row>
    <row r="326" spans="1:5">
      <c r="A326" s="85"/>
      <c r="B326" s="80"/>
      <c r="C326" s="86"/>
      <c r="D326" s="86"/>
      <c r="E326" s="87"/>
    </row>
    <row r="327" spans="1:5">
      <c r="A327" s="85"/>
      <c r="B327" s="80"/>
      <c r="C327" s="86"/>
      <c r="D327" s="86"/>
      <c r="E327" s="87"/>
    </row>
    <row r="328" spans="1:5">
      <c r="A328" s="85"/>
      <c r="B328" s="80"/>
      <c r="C328" s="86"/>
      <c r="D328" s="86"/>
      <c r="E328" s="87"/>
    </row>
    <row r="329" spans="1:5">
      <c r="A329" s="85"/>
      <c r="B329" s="80"/>
      <c r="C329" s="86"/>
      <c r="D329" s="86"/>
      <c r="E329" s="87"/>
    </row>
    <row r="330" spans="1:5">
      <c r="A330" s="85"/>
      <c r="B330" s="80"/>
      <c r="C330" s="86"/>
      <c r="D330" s="86"/>
      <c r="E330" s="87"/>
    </row>
    <row r="331" spans="1:5">
      <c r="A331" s="85"/>
      <c r="B331" s="80"/>
      <c r="C331" s="86"/>
      <c r="D331" s="86"/>
      <c r="E331" s="87"/>
    </row>
    <row r="332" spans="1:5">
      <c r="A332" s="85"/>
      <c r="B332" s="80"/>
      <c r="C332" s="86"/>
      <c r="D332" s="86"/>
      <c r="E332" s="87"/>
    </row>
    <row r="333" spans="1:5">
      <c r="A333" s="85"/>
      <c r="B333" s="80"/>
      <c r="C333" s="86"/>
      <c r="D333" s="86"/>
      <c r="E333" s="87"/>
    </row>
    <row r="334" spans="1:5">
      <c r="A334" s="85"/>
      <c r="B334" s="80"/>
      <c r="C334" s="86"/>
      <c r="D334" s="86"/>
      <c r="E334" s="87"/>
    </row>
    <row r="335" spans="1:5">
      <c r="A335" s="85"/>
      <c r="B335" s="80"/>
      <c r="C335" s="86"/>
      <c r="D335" s="86"/>
      <c r="E335" s="87"/>
    </row>
    <row r="336" spans="1:5">
      <c r="A336" s="85"/>
      <c r="B336" s="80"/>
      <c r="C336" s="86"/>
      <c r="D336" s="86"/>
      <c r="E336" s="87"/>
    </row>
    <row r="337" spans="1:5">
      <c r="A337" s="85"/>
      <c r="B337" s="80"/>
      <c r="C337" s="86"/>
      <c r="D337" s="86"/>
      <c r="E337" s="87"/>
    </row>
    <row r="338" spans="1:5">
      <c r="A338" s="85"/>
      <c r="B338" s="80"/>
      <c r="C338" s="86"/>
      <c r="D338" s="86"/>
      <c r="E338" s="87"/>
    </row>
    <row r="339" spans="1:5">
      <c r="A339" s="85"/>
      <c r="B339" s="80"/>
      <c r="C339" s="86"/>
      <c r="D339" s="86"/>
      <c r="E339" s="87"/>
    </row>
    <row r="340" spans="1:5">
      <c r="A340" s="85"/>
      <c r="B340" s="80"/>
      <c r="C340" s="86"/>
      <c r="D340" s="86"/>
      <c r="E340" s="87"/>
    </row>
    <row r="341" spans="1:5">
      <c r="A341" s="85"/>
      <c r="B341" s="80"/>
      <c r="C341" s="86"/>
      <c r="D341" s="86"/>
      <c r="E341" s="87"/>
    </row>
    <row r="342" spans="1:5">
      <c r="A342" s="85"/>
      <c r="B342" s="80"/>
      <c r="C342" s="86"/>
      <c r="D342" s="86"/>
      <c r="E342" s="87"/>
    </row>
    <row r="343" spans="1:5">
      <c r="A343" s="85"/>
      <c r="B343" s="80"/>
      <c r="C343" s="86"/>
      <c r="D343" s="86"/>
      <c r="E343" s="87"/>
    </row>
    <row r="344" spans="1:5">
      <c r="A344" s="85"/>
      <c r="B344" s="80"/>
      <c r="C344" s="86"/>
      <c r="D344" s="86"/>
      <c r="E344" s="87"/>
    </row>
    <row r="345" spans="1:5">
      <c r="A345" s="85"/>
      <c r="B345" s="80"/>
      <c r="C345" s="86"/>
      <c r="D345" s="86"/>
      <c r="E345" s="87"/>
    </row>
    <row r="346" spans="1:5">
      <c r="A346" s="85"/>
      <c r="B346" s="80"/>
      <c r="C346" s="86"/>
      <c r="D346" s="86"/>
      <c r="E346" s="87"/>
    </row>
    <row r="347" spans="1:5">
      <c r="A347" s="85"/>
      <c r="B347" s="80"/>
      <c r="C347" s="86"/>
      <c r="D347" s="86"/>
      <c r="E347" s="87"/>
    </row>
    <row r="348" spans="1:5">
      <c r="A348" s="85"/>
      <c r="B348" s="80"/>
      <c r="C348" s="86"/>
      <c r="D348" s="86"/>
      <c r="E348" s="87"/>
    </row>
    <row r="349" spans="1:5">
      <c r="A349" s="85"/>
      <c r="B349" s="80"/>
      <c r="C349" s="86"/>
      <c r="D349" s="86"/>
      <c r="E349" s="87"/>
    </row>
    <row r="350" spans="1:5">
      <c r="A350" s="85"/>
      <c r="B350" s="80"/>
      <c r="C350" s="86"/>
      <c r="D350" s="86"/>
      <c r="E350" s="87"/>
    </row>
    <row r="351" spans="1:5">
      <c r="A351" s="85"/>
      <c r="B351" s="80"/>
      <c r="C351" s="86"/>
      <c r="D351" s="86"/>
      <c r="E351" s="87"/>
    </row>
    <row r="352" spans="1:5">
      <c r="A352" s="85"/>
      <c r="B352" s="80"/>
      <c r="C352" s="86"/>
      <c r="D352" s="86"/>
      <c r="E352" s="87"/>
    </row>
    <row r="353" spans="1:5">
      <c r="A353" s="85"/>
      <c r="B353" s="80"/>
      <c r="C353" s="86"/>
      <c r="D353" s="86"/>
      <c r="E353" s="87"/>
    </row>
    <row r="354" spans="1:5">
      <c r="A354" s="85"/>
      <c r="B354" s="80"/>
      <c r="C354" s="86"/>
      <c r="D354" s="86"/>
      <c r="E354" s="87"/>
    </row>
    <row r="355" spans="1:5">
      <c r="A355" s="85"/>
      <c r="B355" s="80"/>
      <c r="C355" s="86"/>
      <c r="D355" s="86"/>
      <c r="E355" s="87"/>
    </row>
    <row r="356" spans="1:5">
      <c r="A356" s="85"/>
      <c r="B356" s="80"/>
      <c r="C356" s="86"/>
      <c r="D356" s="86"/>
      <c r="E356" s="87"/>
    </row>
    <row r="357" spans="1:5">
      <c r="A357" s="85"/>
      <c r="B357" s="80"/>
      <c r="C357" s="86"/>
      <c r="D357" s="86"/>
      <c r="E357" s="87"/>
    </row>
    <row r="358" spans="1:5">
      <c r="A358" s="85"/>
      <c r="B358" s="80"/>
      <c r="C358" s="86"/>
      <c r="D358" s="86"/>
      <c r="E358" s="87"/>
    </row>
    <row r="359" spans="1:5">
      <c r="A359" s="85"/>
      <c r="B359" s="80"/>
      <c r="C359" s="86"/>
      <c r="D359" s="86"/>
      <c r="E359" s="87"/>
    </row>
    <row r="360" spans="1:5">
      <c r="A360" s="85"/>
      <c r="B360" s="80"/>
      <c r="C360" s="86"/>
      <c r="D360" s="86"/>
      <c r="E360" s="87"/>
    </row>
    <row r="361" spans="1:5">
      <c r="A361" s="85"/>
      <c r="B361" s="80"/>
      <c r="C361" s="86"/>
      <c r="D361" s="86"/>
      <c r="E361" s="87"/>
    </row>
    <row r="362" spans="1:5">
      <c r="A362" s="85"/>
      <c r="B362" s="80"/>
      <c r="C362" s="86"/>
      <c r="D362" s="86"/>
      <c r="E362" s="87"/>
    </row>
    <row r="363" spans="1:5">
      <c r="A363" s="85"/>
      <c r="B363" s="80"/>
      <c r="C363" s="86"/>
      <c r="D363" s="86"/>
      <c r="E363" s="87"/>
    </row>
    <row r="364" spans="1:5">
      <c r="A364" s="85"/>
      <c r="B364" s="80"/>
      <c r="C364" s="86"/>
      <c r="D364" s="86"/>
      <c r="E364" s="87"/>
    </row>
    <row r="365" spans="1:5">
      <c r="A365" s="85"/>
      <c r="B365" s="80"/>
      <c r="C365" s="86"/>
      <c r="D365" s="86"/>
      <c r="E365" s="87"/>
    </row>
    <row r="366" spans="1:5">
      <c r="A366" s="85"/>
      <c r="B366" s="80"/>
      <c r="C366" s="86"/>
      <c r="D366" s="86"/>
      <c r="E366" s="87"/>
    </row>
    <row r="367" spans="1:5">
      <c r="A367" s="85"/>
      <c r="B367" s="80"/>
      <c r="C367" s="86"/>
      <c r="D367" s="86"/>
      <c r="E367" s="87"/>
    </row>
    <row r="368" spans="1:5">
      <c r="A368" s="85"/>
      <c r="B368" s="80"/>
      <c r="C368" s="86"/>
      <c r="D368" s="86"/>
      <c r="E368" s="87"/>
    </row>
    <row r="369" spans="1:5">
      <c r="A369" s="85"/>
      <c r="B369" s="80"/>
      <c r="C369" s="86"/>
      <c r="D369" s="86"/>
      <c r="E369" s="87"/>
    </row>
    <row r="370" spans="1:5">
      <c r="A370" s="85"/>
      <c r="B370" s="80"/>
      <c r="C370" s="86"/>
      <c r="D370" s="86"/>
      <c r="E370" s="87"/>
    </row>
    <row r="371" spans="1:5">
      <c r="A371" s="85"/>
      <c r="B371" s="80"/>
      <c r="C371" s="86"/>
      <c r="D371" s="86"/>
      <c r="E371" s="87"/>
    </row>
    <row r="372" spans="1:5">
      <c r="A372" s="85"/>
      <c r="B372" s="80"/>
      <c r="C372" s="86"/>
      <c r="D372" s="86"/>
      <c r="E372" s="87"/>
    </row>
    <row r="373" spans="1:5">
      <c r="A373" s="85"/>
      <c r="B373" s="80"/>
      <c r="C373" s="86"/>
      <c r="D373" s="86"/>
      <c r="E373" s="87"/>
    </row>
    <row r="374" spans="1:5">
      <c r="A374" s="85"/>
      <c r="B374" s="80"/>
      <c r="C374" s="86"/>
      <c r="D374" s="86"/>
      <c r="E374" s="87"/>
    </row>
    <row r="375" spans="1:5">
      <c r="A375" s="85"/>
      <c r="B375" s="80"/>
      <c r="C375" s="86"/>
      <c r="D375" s="86"/>
      <c r="E375" s="87"/>
    </row>
    <row r="376" spans="1:5">
      <c r="A376" s="85"/>
      <c r="B376" s="80"/>
      <c r="C376" s="86"/>
      <c r="D376" s="86"/>
      <c r="E376" s="87"/>
    </row>
    <row r="377" spans="1:5">
      <c r="A377" s="85"/>
      <c r="B377" s="80"/>
      <c r="C377" s="86"/>
      <c r="D377" s="86"/>
      <c r="E377" s="87"/>
    </row>
    <row r="378" spans="1:5">
      <c r="A378" s="85"/>
      <c r="B378" s="80"/>
      <c r="C378" s="86"/>
      <c r="D378" s="86"/>
      <c r="E378" s="87"/>
    </row>
    <row r="379" spans="1:5">
      <c r="A379" s="85"/>
      <c r="B379" s="80"/>
      <c r="C379" s="86"/>
      <c r="D379" s="86"/>
      <c r="E379" s="87"/>
    </row>
    <row r="380" spans="1:5">
      <c r="A380" s="85"/>
      <c r="B380" s="80"/>
      <c r="C380" s="86"/>
      <c r="D380" s="86"/>
      <c r="E380" s="87"/>
    </row>
    <row r="381" spans="1:5">
      <c r="A381" s="85"/>
      <c r="B381" s="80"/>
      <c r="C381" s="86"/>
      <c r="D381" s="86"/>
      <c r="E381" s="87"/>
    </row>
    <row r="382" spans="1:5">
      <c r="A382" s="85"/>
      <c r="B382" s="80"/>
      <c r="C382" s="86"/>
      <c r="D382" s="86"/>
      <c r="E382" s="87"/>
    </row>
    <row r="383" spans="1:5">
      <c r="A383" s="85"/>
      <c r="B383" s="80"/>
      <c r="C383" s="86"/>
      <c r="D383" s="86"/>
      <c r="E383" s="87"/>
    </row>
    <row r="384" spans="1:5">
      <c r="A384" s="85"/>
      <c r="B384" s="80"/>
      <c r="C384" s="86"/>
      <c r="D384" s="86"/>
      <c r="E384" s="87"/>
    </row>
    <row r="385" spans="1:5">
      <c r="A385" s="85"/>
      <c r="B385" s="80"/>
      <c r="C385" s="86"/>
      <c r="D385" s="86"/>
      <c r="E385" s="87"/>
    </row>
    <row r="386" spans="1:5">
      <c r="A386" s="85"/>
      <c r="B386" s="80"/>
      <c r="C386" s="86"/>
      <c r="D386" s="86"/>
      <c r="E386" s="87"/>
    </row>
    <row r="387" spans="1:5">
      <c r="A387" s="85"/>
      <c r="B387" s="80"/>
      <c r="C387" s="86"/>
      <c r="D387" s="86"/>
      <c r="E387" s="87"/>
    </row>
    <row r="388" spans="1:5">
      <c r="A388" s="85"/>
      <c r="B388" s="80"/>
      <c r="C388" s="86"/>
      <c r="D388" s="86"/>
      <c r="E388" s="87"/>
    </row>
    <row r="389" spans="1:5">
      <c r="A389" s="85"/>
      <c r="B389" s="80"/>
      <c r="C389" s="86"/>
      <c r="D389" s="86"/>
      <c r="E389" s="87"/>
    </row>
    <row r="390" spans="1:5">
      <c r="A390" s="85"/>
      <c r="B390" s="80"/>
      <c r="C390" s="86"/>
      <c r="D390" s="86"/>
      <c r="E390" s="87"/>
    </row>
    <row r="391" spans="1:5">
      <c r="A391" s="85"/>
      <c r="B391" s="80"/>
      <c r="C391" s="86"/>
      <c r="D391" s="86"/>
      <c r="E391" s="87"/>
    </row>
    <row r="392" spans="1:5">
      <c r="A392" s="85"/>
      <c r="B392" s="80"/>
      <c r="C392" s="86"/>
      <c r="D392" s="86"/>
      <c r="E392" s="87"/>
    </row>
    <row r="393" spans="1:5">
      <c r="A393" s="85"/>
      <c r="B393" s="80"/>
      <c r="C393" s="86"/>
      <c r="D393" s="86"/>
      <c r="E393" s="87"/>
    </row>
    <row r="394" spans="1:5">
      <c r="A394" s="85"/>
      <c r="B394" s="80"/>
      <c r="C394" s="86"/>
      <c r="D394" s="86"/>
      <c r="E394" s="87"/>
    </row>
    <row r="395" spans="1:5">
      <c r="A395" s="85"/>
      <c r="B395" s="80"/>
      <c r="C395" s="86"/>
      <c r="D395" s="86"/>
      <c r="E395" s="87"/>
    </row>
    <row r="396" spans="1:5">
      <c r="A396" s="85"/>
      <c r="B396" s="80"/>
      <c r="C396" s="86"/>
      <c r="D396" s="86"/>
      <c r="E396" s="87"/>
    </row>
    <row r="397" spans="1:5">
      <c r="A397" s="85"/>
      <c r="B397" s="80"/>
      <c r="C397" s="86"/>
      <c r="D397" s="86"/>
      <c r="E397" s="87"/>
    </row>
    <row r="398" spans="1:5">
      <c r="A398" s="85"/>
      <c r="B398" s="80"/>
      <c r="C398" s="86"/>
      <c r="D398" s="86"/>
      <c r="E398" s="87"/>
    </row>
    <row r="399" spans="1:5">
      <c r="A399" s="85"/>
      <c r="B399" s="80"/>
      <c r="C399" s="86"/>
      <c r="D399" s="86"/>
      <c r="E399" s="87"/>
    </row>
    <row r="400" spans="1:5">
      <c r="A400" s="85"/>
      <c r="B400" s="80"/>
      <c r="C400" s="86"/>
      <c r="D400" s="86"/>
      <c r="E400" s="87"/>
    </row>
    <row r="401" spans="1:5">
      <c r="A401" s="85"/>
      <c r="B401" s="80"/>
      <c r="C401" s="86"/>
      <c r="D401" s="86"/>
      <c r="E401" s="87"/>
    </row>
    <row r="402" spans="1:5">
      <c r="A402" s="85"/>
      <c r="B402" s="80"/>
      <c r="C402" s="86"/>
      <c r="D402" s="86"/>
      <c r="E402" s="87"/>
    </row>
    <row r="403" spans="1:5">
      <c r="A403" s="85"/>
      <c r="B403" s="80"/>
      <c r="C403" s="86"/>
      <c r="D403" s="86"/>
      <c r="E403" s="87"/>
    </row>
    <row r="404" spans="1:5">
      <c r="A404" s="85"/>
      <c r="B404" s="80"/>
      <c r="C404" s="86"/>
      <c r="D404" s="86"/>
      <c r="E404" s="87"/>
    </row>
    <row r="405" spans="1:5">
      <c r="A405" s="85"/>
      <c r="B405" s="80"/>
      <c r="C405" s="86"/>
      <c r="D405" s="86"/>
      <c r="E405" s="87"/>
    </row>
    <row r="406" spans="1:5">
      <c r="A406" s="85"/>
      <c r="B406" s="80"/>
      <c r="C406" s="86"/>
      <c r="D406" s="86"/>
      <c r="E406" s="87"/>
    </row>
    <row r="407" spans="1:5">
      <c r="A407" s="85"/>
      <c r="B407" s="80"/>
      <c r="C407" s="86"/>
      <c r="D407" s="86"/>
      <c r="E407" s="87"/>
    </row>
    <row r="408" spans="1:5">
      <c r="A408" s="85"/>
      <c r="B408" s="80"/>
      <c r="C408" s="86"/>
      <c r="D408" s="86"/>
      <c r="E408" s="87"/>
    </row>
    <row r="409" spans="1:5">
      <c r="A409" s="85"/>
      <c r="B409" s="80"/>
      <c r="C409" s="86"/>
      <c r="D409" s="86"/>
      <c r="E409" s="87"/>
    </row>
    <row r="410" spans="1:5">
      <c r="A410" s="85"/>
      <c r="B410" s="80"/>
      <c r="C410" s="86"/>
      <c r="D410" s="86"/>
      <c r="E410" s="87"/>
    </row>
    <row r="411" spans="1:5">
      <c r="A411" s="85"/>
      <c r="B411" s="80"/>
      <c r="C411" s="86"/>
      <c r="D411" s="86"/>
      <c r="E411" s="87"/>
    </row>
    <row r="412" spans="1:5">
      <c r="A412" s="85"/>
      <c r="B412" s="80"/>
      <c r="C412" s="86"/>
      <c r="D412" s="86"/>
      <c r="E412" s="87"/>
    </row>
    <row r="413" spans="1:5">
      <c r="A413" s="85"/>
      <c r="B413" s="80"/>
      <c r="C413" s="86"/>
      <c r="D413" s="86"/>
      <c r="E413" s="87"/>
    </row>
    <row r="414" spans="1:5">
      <c r="A414" s="85"/>
      <c r="B414" s="80"/>
      <c r="C414" s="86"/>
      <c r="D414" s="86"/>
      <c r="E414" s="87"/>
    </row>
    <row r="415" spans="1:5">
      <c r="A415" s="85"/>
      <c r="B415" s="80"/>
      <c r="C415" s="86"/>
      <c r="D415" s="86"/>
      <c r="E415" s="87"/>
    </row>
    <row r="416" spans="1:5">
      <c r="A416" s="85"/>
      <c r="B416" s="80"/>
      <c r="C416" s="86"/>
      <c r="D416" s="86"/>
      <c r="E416" s="87"/>
    </row>
    <row r="417" spans="1:5">
      <c r="A417" s="85"/>
      <c r="B417" s="80"/>
      <c r="C417" s="86"/>
      <c r="D417" s="86"/>
      <c r="E417" s="87"/>
    </row>
    <row r="418" spans="1:5">
      <c r="A418" s="85"/>
      <c r="B418" s="80"/>
      <c r="C418" s="86"/>
      <c r="D418" s="86"/>
      <c r="E418" s="87"/>
    </row>
    <row r="419" spans="1:5">
      <c r="A419" s="85"/>
      <c r="B419" s="80"/>
      <c r="C419" s="86"/>
      <c r="D419" s="86"/>
      <c r="E419" s="87"/>
    </row>
    <row r="420" spans="1:5">
      <c r="A420" s="85"/>
      <c r="B420" s="80"/>
      <c r="C420" s="86"/>
      <c r="D420" s="86"/>
      <c r="E420" s="87"/>
    </row>
    <row r="421" spans="1:5">
      <c r="A421" s="85"/>
      <c r="B421" s="80"/>
      <c r="C421" s="86"/>
      <c r="D421" s="86"/>
      <c r="E421" s="87"/>
    </row>
    <row r="422" spans="1:5">
      <c r="A422" s="85"/>
      <c r="B422" s="80"/>
      <c r="C422" s="86"/>
      <c r="D422" s="86"/>
      <c r="E422" s="87"/>
    </row>
    <row r="423" spans="1:5">
      <c r="A423" s="85"/>
      <c r="B423" s="80"/>
      <c r="C423" s="86"/>
      <c r="D423" s="86"/>
      <c r="E423" s="87"/>
    </row>
    <row r="424" spans="1:5">
      <c r="A424" s="85"/>
      <c r="B424" s="80"/>
      <c r="C424" s="86"/>
      <c r="D424" s="86"/>
      <c r="E424" s="87"/>
    </row>
    <row r="425" spans="1:5">
      <c r="A425" s="85"/>
      <c r="B425" s="80"/>
      <c r="C425" s="86"/>
      <c r="D425" s="86"/>
      <c r="E425" s="87"/>
    </row>
    <row r="426" spans="1:5">
      <c r="A426" s="85"/>
      <c r="B426" s="80"/>
      <c r="C426" s="86"/>
      <c r="D426" s="86"/>
      <c r="E426" s="87"/>
    </row>
    <row r="427" spans="1:5">
      <c r="A427" s="85"/>
      <c r="B427" s="80"/>
      <c r="C427" s="86"/>
      <c r="D427" s="86"/>
      <c r="E427" s="87"/>
    </row>
    <row r="428" spans="1:5">
      <c r="A428" s="85"/>
      <c r="B428" s="80"/>
      <c r="C428" s="86"/>
      <c r="D428" s="86"/>
      <c r="E428" s="87"/>
    </row>
    <row r="429" spans="1:5">
      <c r="A429" s="85"/>
      <c r="B429" s="80"/>
      <c r="C429" s="86"/>
      <c r="D429" s="86"/>
      <c r="E429" s="87"/>
    </row>
    <row r="430" spans="1:5">
      <c r="A430" s="85"/>
      <c r="B430" s="80"/>
      <c r="C430" s="86"/>
      <c r="D430" s="86"/>
      <c r="E430" s="87"/>
    </row>
    <row r="431" spans="1:5">
      <c r="A431" s="85"/>
      <c r="B431" s="80"/>
      <c r="C431" s="86"/>
      <c r="D431" s="86"/>
      <c r="E431" s="87"/>
    </row>
    <row r="432" spans="1:5">
      <c r="A432" s="85"/>
      <c r="B432" s="80"/>
      <c r="C432" s="86"/>
      <c r="D432" s="86"/>
      <c r="E432" s="87"/>
    </row>
    <row r="433" spans="1:5">
      <c r="A433" s="85"/>
      <c r="B433" s="80"/>
      <c r="C433" s="86"/>
      <c r="D433" s="86"/>
      <c r="E433" s="87"/>
    </row>
    <row r="434" spans="1:5">
      <c r="A434" s="85"/>
      <c r="B434" s="80"/>
      <c r="C434" s="86"/>
      <c r="D434" s="86"/>
      <c r="E434" s="87"/>
    </row>
    <row r="435" spans="1:5">
      <c r="A435" s="85"/>
      <c r="B435" s="80"/>
      <c r="C435" s="86"/>
      <c r="D435" s="86"/>
      <c r="E435" s="87"/>
    </row>
    <row r="436" spans="1:5">
      <c r="A436" s="85"/>
      <c r="B436" s="80"/>
      <c r="C436" s="86"/>
      <c r="D436" s="86"/>
      <c r="E436" s="87"/>
    </row>
    <row r="437" spans="1:5">
      <c r="A437" s="85"/>
      <c r="B437" s="80"/>
      <c r="C437" s="86"/>
      <c r="D437" s="86"/>
      <c r="E437" s="87"/>
    </row>
    <row r="438" spans="1:5">
      <c r="A438" s="85"/>
      <c r="B438" s="80"/>
      <c r="C438" s="86"/>
      <c r="D438" s="86"/>
      <c r="E438" s="87"/>
    </row>
    <row r="439" spans="1:5">
      <c r="A439" s="85"/>
      <c r="B439" s="80"/>
      <c r="C439" s="86"/>
      <c r="D439" s="86"/>
      <c r="E439" s="87"/>
    </row>
    <row r="440" spans="1:5">
      <c r="A440" s="85"/>
      <c r="B440" s="80"/>
      <c r="C440" s="86"/>
      <c r="D440" s="86"/>
      <c r="E440" s="87"/>
    </row>
    <row r="441" spans="1:5">
      <c r="A441" s="85"/>
      <c r="B441" s="80"/>
      <c r="C441" s="86"/>
      <c r="D441" s="86"/>
      <c r="E441" s="87"/>
    </row>
    <row r="442" spans="1:5">
      <c r="A442" s="85"/>
      <c r="B442" s="80"/>
      <c r="C442" s="86"/>
      <c r="D442" s="86"/>
      <c r="E442" s="87"/>
    </row>
    <row r="443" spans="1:5">
      <c r="A443" s="85"/>
      <c r="B443" s="80"/>
      <c r="C443" s="86"/>
      <c r="D443" s="86"/>
      <c r="E443" s="87"/>
    </row>
    <row r="444" spans="1:5">
      <c r="A444" s="85"/>
      <c r="B444" s="80"/>
      <c r="C444" s="86"/>
      <c r="D444" s="86"/>
      <c r="E444" s="87"/>
    </row>
    <row r="445" spans="1:5">
      <c r="A445" s="85"/>
      <c r="B445" s="80"/>
      <c r="C445" s="86"/>
      <c r="D445" s="86"/>
      <c r="E445" s="87"/>
    </row>
    <row r="446" spans="1:5">
      <c r="A446" s="85"/>
      <c r="B446" s="80"/>
      <c r="C446" s="86"/>
      <c r="D446" s="86"/>
      <c r="E446" s="87"/>
    </row>
    <row r="447" spans="1:5">
      <c r="A447" s="85"/>
      <c r="B447" s="80"/>
      <c r="C447" s="86"/>
      <c r="D447" s="86"/>
      <c r="E447" s="87"/>
    </row>
    <row r="448" spans="1:5">
      <c r="A448" s="85"/>
      <c r="B448" s="80"/>
      <c r="C448" s="86"/>
      <c r="D448" s="86"/>
      <c r="E448" s="87"/>
    </row>
    <row r="449" spans="1:5">
      <c r="A449" s="85"/>
      <c r="B449" s="80"/>
      <c r="C449" s="86"/>
      <c r="D449" s="86"/>
      <c r="E449" s="87"/>
    </row>
    <row r="450" spans="1:5">
      <c r="A450" s="85"/>
      <c r="B450" s="80"/>
      <c r="C450" s="86"/>
      <c r="D450" s="86"/>
      <c r="E450" s="87"/>
    </row>
    <row r="451" spans="1:5">
      <c r="A451" s="85"/>
      <c r="B451" s="80"/>
      <c r="C451" s="86"/>
      <c r="D451" s="86"/>
      <c r="E451" s="87"/>
    </row>
    <row r="452" spans="1:5">
      <c r="A452" s="85"/>
      <c r="B452" s="80"/>
      <c r="C452" s="86"/>
      <c r="D452" s="86"/>
      <c r="E452" s="87"/>
    </row>
    <row r="453" spans="1:5">
      <c r="A453" s="85"/>
      <c r="B453" s="80"/>
      <c r="C453" s="86"/>
      <c r="D453" s="86"/>
      <c r="E453" s="87"/>
    </row>
    <row r="454" spans="1:5">
      <c r="A454" s="85"/>
      <c r="B454" s="80"/>
      <c r="C454" s="86"/>
      <c r="D454" s="86"/>
      <c r="E454" s="87"/>
    </row>
    <row r="455" spans="1:5">
      <c r="A455" s="85"/>
      <c r="B455" s="80"/>
      <c r="C455" s="86"/>
      <c r="D455" s="86"/>
      <c r="E455" s="87"/>
    </row>
    <row r="456" spans="1:5">
      <c r="A456" s="85"/>
      <c r="B456" s="80"/>
      <c r="C456" s="86"/>
      <c r="D456" s="86"/>
      <c r="E456" s="87"/>
    </row>
    <row r="457" spans="1:5">
      <c r="A457" s="85"/>
      <c r="B457" s="80"/>
      <c r="C457" s="86"/>
      <c r="D457" s="86"/>
      <c r="E457" s="87"/>
    </row>
    <row r="458" spans="1:5">
      <c r="A458" s="85"/>
      <c r="B458" s="80"/>
      <c r="C458" s="86"/>
      <c r="D458" s="86"/>
      <c r="E458" s="87"/>
    </row>
    <row r="459" spans="1:5">
      <c r="A459" s="85"/>
      <c r="B459" s="80"/>
      <c r="C459" s="86"/>
      <c r="D459" s="86"/>
      <c r="E459" s="87"/>
    </row>
    <row r="460" spans="1:5">
      <c r="A460" s="85"/>
      <c r="B460" s="80"/>
      <c r="C460" s="86"/>
      <c r="D460" s="86"/>
      <c r="E460" s="87"/>
    </row>
    <row r="461" spans="1:5">
      <c r="A461" s="85"/>
      <c r="B461" s="80"/>
      <c r="C461" s="86"/>
      <c r="D461" s="86"/>
      <c r="E461" s="87"/>
    </row>
    <row r="462" spans="1:5">
      <c r="A462" s="85"/>
      <c r="B462" s="80"/>
      <c r="C462" s="86"/>
      <c r="D462" s="86"/>
      <c r="E462" s="87"/>
    </row>
    <row r="463" spans="1:5">
      <c r="A463" s="85"/>
      <c r="B463" s="80"/>
      <c r="C463" s="86"/>
      <c r="D463" s="86"/>
      <c r="E463" s="87"/>
    </row>
    <row r="464" spans="1:5">
      <c r="A464" s="85"/>
      <c r="B464" s="80"/>
      <c r="C464" s="86"/>
      <c r="D464" s="86"/>
      <c r="E464" s="87"/>
    </row>
    <row r="465" spans="1:5">
      <c r="A465" s="85"/>
      <c r="B465" s="80"/>
      <c r="C465" s="86"/>
      <c r="D465" s="86"/>
      <c r="E465" s="87"/>
    </row>
    <row r="466" spans="1:5">
      <c r="A466" s="85"/>
      <c r="B466" s="80"/>
      <c r="C466" s="86"/>
      <c r="D466" s="86"/>
      <c r="E466" s="87"/>
    </row>
    <row r="467" spans="1:5">
      <c r="A467" s="85"/>
      <c r="B467" s="80"/>
      <c r="C467" s="86"/>
      <c r="D467" s="86"/>
      <c r="E467" s="87"/>
    </row>
    <row r="468" spans="1:5">
      <c r="A468" s="85"/>
      <c r="B468" s="80"/>
      <c r="C468" s="86"/>
      <c r="D468" s="86"/>
      <c r="E468" s="87"/>
    </row>
    <row r="469" spans="1:5">
      <c r="A469" s="85"/>
      <c r="B469" s="80"/>
      <c r="C469" s="86"/>
      <c r="D469" s="86"/>
      <c r="E469" s="87"/>
    </row>
    <row r="470" spans="1:5">
      <c r="A470" s="85"/>
      <c r="B470" s="80"/>
      <c r="C470" s="86"/>
      <c r="D470" s="86"/>
      <c r="E470" s="87"/>
    </row>
    <row r="471" spans="1:5">
      <c r="A471" s="85"/>
      <c r="B471" s="80"/>
      <c r="C471" s="86"/>
      <c r="D471" s="86"/>
      <c r="E471" s="87"/>
    </row>
    <row r="472" spans="1:5">
      <c r="A472" s="85"/>
      <c r="B472" s="80"/>
      <c r="C472" s="86"/>
      <c r="D472" s="86"/>
      <c r="E472" s="87"/>
    </row>
    <row r="473" spans="1:5">
      <c r="A473" s="85"/>
      <c r="B473" s="80"/>
      <c r="C473" s="86"/>
      <c r="D473" s="86"/>
      <c r="E473" s="87"/>
    </row>
    <row r="474" spans="1:5">
      <c r="A474" s="85"/>
      <c r="B474" s="80"/>
      <c r="C474" s="86"/>
      <c r="D474" s="86"/>
      <c r="E474" s="87"/>
    </row>
    <row r="475" spans="1:5">
      <c r="A475" s="85"/>
      <c r="B475" s="80"/>
      <c r="C475" s="86"/>
      <c r="D475" s="86"/>
      <c r="E475" s="87"/>
    </row>
    <row r="476" spans="1:5">
      <c r="A476" s="85"/>
      <c r="B476" s="80"/>
      <c r="C476" s="86"/>
      <c r="D476" s="86"/>
      <c r="E476" s="87"/>
    </row>
    <row r="477" spans="1:5">
      <c r="A477" s="85"/>
      <c r="B477" s="80"/>
      <c r="C477" s="86"/>
      <c r="D477" s="86"/>
      <c r="E477" s="87"/>
    </row>
    <row r="478" spans="1:5">
      <c r="A478" s="85"/>
      <c r="B478" s="80"/>
      <c r="C478" s="86"/>
      <c r="D478" s="86"/>
      <c r="E478" s="87"/>
    </row>
    <row r="479" spans="1:5">
      <c r="A479" s="85"/>
      <c r="B479" s="80"/>
      <c r="C479" s="86"/>
      <c r="D479" s="86"/>
      <c r="E479" s="87"/>
    </row>
    <row r="480" spans="1:5">
      <c r="A480" s="85"/>
      <c r="B480" s="80"/>
      <c r="C480" s="86"/>
      <c r="D480" s="86"/>
      <c r="E480" s="87"/>
    </row>
    <row r="481" spans="1:5">
      <c r="A481" s="85"/>
      <c r="B481" s="80"/>
      <c r="C481" s="86"/>
      <c r="D481" s="86"/>
      <c r="E481" s="87"/>
    </row>
    <row r="482" spans="1:5">
      <c r="A482" s="85"/>
      <c r="B482" s="80"/>
      <c r="C482" s="86"/>
      <c r="D482" s="86"/>
      <c r="E482" s="87"/>
    </row>
    <row r="483" spans="1:5">
      <c r="A483" s="85"/>
      <c r="B483" s="80"/>
      <c r="C483" s="86"/>
      <c r="D483" s="86"/>
      <c r="E483" s="87"/>
    </row>
    <row r="484" spans="1:5">
      <c r="A484" s="85"/>
      <c r="B484" s="80"/>
      <c r="C484" s="86"/>
      <c r="D484" s="86"/>
      <c r="E484" s="87"/>
    </row>
    <row r="485" spans="1:5">
      <c r="A485" s="85"/>
      <c r="B485" s="80"/>
      <c r="C485" s="86"/>
      <c r="D485" s="86"/>
      <c r="E485" s="87"/>
    </row>
    <row r="486" spans="1:5">
      <c r="A486" s="85"/>
      <c r="B486" s="80"/>
      <c r="C486" s="86"/>
      <c r="D486" s="86"/>
      <c r="E486" s="87"/>
    </row>
    <row r="487" spans="1:5">
      <c r="A487" s="85"/>
      <c r="B487" s="80"/>
      <c r="C487" s="86"/>
      <c r="D487" s="86"/>
      <c r="E487" s="87"/>
    </row>
    <row r="488" spans="1:5">
      <c r="A488" s="85"/>
      <c r="B488" s="80"/>
      <c r="C488" s="86"/>
      <c r="D488" s="86"/>
      <c r="E488" s="87"/>
    </row>
    <row r="489" spans="1:5">
      <c r="A489" s="85"/>
      <c r="B489" s="80"/>
      <c r="C489" s="86"/>
      <c r="D489" s="86"/>
      <c r="E489" s="87"/>
    </row>
    <row r="490" spans="1:5">
      <c r="A490" s="85"/>
      <c r="B490" s="80"/>
      <c r="C490" s="86"/>
      <c r="D490" s="86"/>
      <c r="E490" s="87"/>
    </row>
    <row r="491" spans="1:5">
      <c r="A491" s="85"/>
      <c r="B491" s="80"/>
      <c r="C491" s="86"/>
      <c r="D491" s="86"/>
      <c r="E491" s="87"/>
    </row>
    <row r="492" spans="1:5">
      <c r="A492" s="85"/>
      <c r="B492" s="80"/>
      <c r="C492" s="86"/>
      <c r="D492" s="86"/>
      <c r="E492" s="87"/>
    </row>
    <row r="493" spans="1:5">
      <c r="A493" s="85"/>
      <c r="B493" s="80"/>
      <c r="C493" s="86"/>
      <c r="D493" s="86"/>
      <c r="E493" s="87"/>
    </row>
  </sheetData>
  <sheetProtection password="D76D" sheet="1" objects="1" scenarios="1"/>
  <mergeCells count="48">
    <mergeCell ref="C24:D24"/>
    <mergeCell ref="C50:E50"/>
    <mergeCell ref="C13:D13"/>
    <mergeCell ref="C47:E47"/>
    <mergeCell ref="C46:E46"/>
    <mergeCell ref="C39:E39"/>
    <mergeCell ref="C40:E40"/>
    <mergeCell ref="C41:E41"/>
    <mergeCell ref="C43:E43"/>
    <mergeCell ref="C16:D16"/>
    <mergeCell ref="C17:D17"/>
    <mergeCell ref="C31:D31"/>
    <mergeCell ref="C49:E49"/>
    <mergeCell ref="C35:E35"/>
    <mergeCell ref="C38:E38"/>
    <mergeCell ref="A1:C1"/>
    <mergeCell ref="C6:D6"/>
    <mergeCell ref="C7:D7"/>
    <mergeCell ref="C10:D10"/>
    <mergeCell ref="C11:D11"/>
    <mergeCell ref="C14:D14"/>
    <mergeCell ref="C18:D18"/>
    <mergeCell ref="C25:D25"/>
    <mergeCell ref="C26:D26"/>
    <mergeCell ref="C28:D28"/>
    <mergeCell ref="C29:D29"/>
    <mergeCell ref="C30:D30"/>
    <mergeCell ref="C45:D45"/>
    <mergeCell ref="C48:D48"/>
    <mergeCell ref="C3:D3"/>
    <mergeCell ref="C5:D5"/>
    <mergeCell ref="B44:D44"/>
    <mergeCell ref="C8:D8"/>
    <mergeCell ref="C9:D9"/>
    <mergeCell ref="C27:D27"/>
    <mergeCell ref="C12:D12"/>
    <mergeCell ref="C32:D32"/>
    <mergeCell ref="C15:D15"/>
    <mergeCell ref="C19:D19"/>
    <mergeCell ref="C21:D21"/>
    <mergeCell ref="C20:D20"/>
    <mergeCell ref="C22:D22"/>
    <mergeCell ref="C23:D23"/>
    <mergeCell ref="C33:D33"/>
    <mergeCell ref="C42:D42"/>
    <mergeCell ref="C34:E34"/>
    <mergeCell ref="C36:E36"/>
    <mergeCell ref="C37:E37"/>
  </mergeCells>
  <phoneticPr fontId="2" type="noConversion"/>
  <hyperlinks>
    <hyperlink ref="E32" r:id="rId1"/>
    <hyperlink ref="E6" r:id="rId2"/>
    <hyperlink ref="E11" r:id="rId3" display="http://www.alfalaval.com/about-us/sustainability/reports/pages/reports.aspx"/>
    <hyperlink ref="E28" r:id="rId4"/>
    <hyperlink ref="E42" location="GRI_Index" display="Index Link"/>
    <hyperlink ref="E8" r:id="rId5"/>
    <hyperlink ref="E9" location="Value_Chain" display="This link takes you to the Environmental Value chain and Risk assessment."/>
  </hyperlinks>
  <pageMargins left="0.74803149606299213" right="0.6692913385826772" top="0.98425196850393704" bottom="0.98425196850393704" header="0.51181102362204722" footer="0.51181102362204722"/>
  <pageSetup paperSize="9" scale="98" fitToHeight="8" orientation="landscape" horizontalDpi="4294967293" r:id="rId6"/>
  <headerFooter alignWithMargins="0">
    <oddHeader>&amp;L&amp;"Arial,Fet"Alfa Laval Sustainability GRI Report and Cross Reference 2011: INTRODUCTION  Page &amp;P of &amp;N&amp;R&amp;"Arial,Fet"Published 31 March 2012</oddHeader>
  </headerFooter>
  <rowBreaks count="1" manualBreakCount="1">
    <brk id="43" max="4" man="1"/>
  </rowBreaks>
  <cellWatches>
    <cellWatch r="A12"/>
  </cellWatches>
  <drawing r:id="rId7"/>
</worksheet>
</file>

<file path=xl/worksheets/sheet5.xml><?xml version="1.0" encoding="utf-8"?>
<worksheet xmlns="http://schemas.openxmlformats.org/spreadsheetml/2006/main" xmlns:r="http://schemas.openxmlformats.org/officeDocument/2006/relationships">
  <sheetPr codeName="Sheet1"/>
  <dimension ref="A1:N1"/>
  <sheetViews>
    <sheetView showGridLines="0" showRowColHeaders="0" zoomScaleNormal="100" workbookViewId="0">
      <selection activeCell="A2" sqref="A2"/>
    </sheetView>
  </sheetViews>
  <sheetFormatPr defaultRowHeight="12.75"/>
  <sheetData>
    <row r="1" spans="1:14" s="32" customFormat="1" ht="51" customHeight="1">
      <c r="A1" s="549" t="s">
        <v>313</v>
      </c>
      <c r="B1" s="523"/>
      <c r="C1" s="550"/>
      <c r="D1" s="550"/>
      <c r="E1" s="551"/>
      <c r="F1" s="551"/>
      <c r="G1" s="551"/>
      <c r="H1" s="551"/>
      <c r="I1" s="551"/>
      <c r="J1" s="551"/>
      <c r="K1" s="551"/>
      <c r="L1" s="551"/>
      <c r="M1" s="551"/>
      <c r="N1" s="551"/>
    </row>
  </sheetData>
  <sheetProtection password="D76D" sheet="1" objects="1" scenarios="1"/>
  <mergeCells count="1">
    <mergeCell ref="A1:N1"/>
  </mergeCells>
  <phoneticPr fontId="2" type="noConversion"/>
  <pageMargins left="0.74803149606299213" right="0.74803149606299213" top="0.98425196850393704" bottom="0.98425196850393704" header="0.51181102362204722" footer="0.51181102362204722"/>
  <pageSetup paperSize="9" orientation="landscape" horizontalDpi="4294967293" r:id="rId1"/>
  <headerFooter alignWithMargins="0">
    <oddHeader>&amp;L&amp;"Arial,Fet"Alfa Laval Sustainability GRI Report and Cross Reference 2011:  ECONOMIC  Page &amp;P of &amp;N&amp;R&amp;"Arial,Fet"Published 31 March 2012</oddHeader>
  </headerFooter>
  <drawing r:id="rId2"/>
</worksheet>
</file>

<file path=xl/worksheets/sheet6.xml><?xml version="1.0" encoding="utf-8"?>
<worksheet xmlns="http://schemas.openxmlformats.org/spreadsheetml/2006/main" xmlns:r="http://schemas.openxmlformats.org/officeDocument/2006/relationships">
  <sheetPr>
    <pageSetUpPr fitToPage="1"/>
  </sheetPr>
  <dimension ref="A1:N518"/>
  <sheetViews>
    <sheetView showGridLines="0" showRowColHeaders="0" zoomScaleNormal="100" workbookViewId="0">
      <pane xSplit="1" ySplit="3" topLeftCell="B4" activePane="bottomRight" state="frozen"/>
      <selection pane="topRight" activeCell="B1" sqref="B1"/>
      <selection pane="bottomLeft" activeCell="A4" sqref="A4"/>
      <selection pane="bottomRight" activeCell="B4" sqref="B4"/>
    </sheetView>
  </sheetViews>
  <sheetFormatPr defaultRowHeight="12.75"/>
  <cols>
    <col min="1" max="1" width="5.85546875" style="359" customWidth="1"/>
    <col min="2" max="2" width="35.85546875" style="140" customWidth="1"/>
    <col min="3" max="3" width="6.7109375" style="142" customWidth="1"/>
    <col min="4" max="4" width="9.5703125" style="142" customWidth="1"/>
    <col min="5" max="5" width="9.140625" style="142" customWidth="1"/>
    <col min="6" max="6" width="9.140625" style="145" customWidth="1"/>
    <col min="7" max="7" width="9.140625" style="143" customWidth="1"/>
    <col min="8" max="9" width="9.140625" style="144" customWidth="1"/>
    <col min="10" max="10" width="63.42578125" style="145" customWidth="1"/>
    <col min="11" max="11" width="10" style="141" bestFit="1" customWidth="1"/>
    <col min="12" max="12" width="11.85546875" style="141" bestFit="1" customWidth="1"/>
    <col min="13" max="13" width="10" style="141" bestFit="1" customWidth="1"/>
    <col min="14" max="16384" width="9.140625" style="141"/>
  </cols>
  <sheetData>
    <row r="1" spans="1:11" s="110" customFormat="1" ht="33" customHeight="1">
      <c r="A1" s="350"/>
      <c r="B1" s="594"/>
      <c r="C1" s="595"/>
      <c r="D1" s="594" t="s">
        <v>635</v>
      </c>
      <c r="E1" s="595"/>
      <c r="F1" s="595"/>
      <c r="G1" s="595"/>
      <c r="H1" s="595"/>
      <c r="I1" s="595"/>
      <c r="J1" s="595"/>
    </row>
    <row r="2" spans="1:11" s="162" customFormat="1" ht="6.75" customHeight="1">
      <c r="A2" s="351"/>
      <c r="B2" s="159"/>
      <c r="C2" s="160"/>
      <c r="D2" s="160"/>
      <c r="E2" s="160"/>
      <c r="F2" s="161"/>
    </row>
    <row r="3" spans="1:11" s="115" customFormat="1" ht="27" customHeight="1">
      <c r="A3" s="352" t="s">
        <v>180</v>
      </c>
      <c r="B3" s="62" t="s">
        <v>217</v>
      </c>
      <c r="C3" s="62" t="s">
        <v>55</v>
      </c>
      <c r="D3" s="62">
        <v>2011</v>
      </c>
      <c r="E3" s="62">
        <v>2010</v>
      </c>
      <c r="F3" s="62">
        <v>2009</v>
      </c>
      <c r="G3" s="62">
        <v>2008</v>
      </c>
      <c r="H3" s="62">
        <v>2007</v>
      </c>
      <c r="I3" s="62">
        <v>2006</v>
      </c>
      <c r="J3" s="62" t="s">
        <v>344</v>
      </c>
    </row>
    <row r="4" spans="1:11" s="120" customFormat="1" ht="47.25" customHeight="1">
      <c r="A4" s="552" t="s">
        <v>517</v>
      </c>
      <c r="B4" s="118" t="s">
        <v>628</v>
      </c>
      <c r="C4" s="119" t="s">
        <v>100</v>
      </c>
      <c r="D4" s="379">
        <v>34</v>
      </c>
      <c r="E4" s="237">
        <v>34</v>
      </c>
      <c r="F4" s="197">
        <v>33</v>
      </c>
      <c r="G4" s="197">
        <v>32</v>
      </c>
      <c r="H4" s="198">
        <v>26</v>
      </c>
      <c r="I4" s="198">
        <v>20</v>
      </c>
      <c r="J4" s="197" t="s">
        <v>163</v>
      </c>
      <c r="K4" s="478"/>
    </row>
    <row r="5" spans="1:11" s="120" customFormat="1" ht="27" customHeight="1">
      <c r="A5" s="553"/>
      <c r="B5" s="118" t="s">
        <v>642</v>
      </c>
      <c r="C5" s="119" t="s">
        <v>100</v>
      </c>
      <c r="D5" s="394">
        <v>7050</v>
      </c>
      <c r="E5" s="394"/>
      <c r="F5" s="394"/>
      <c r="G5" s="394"/>
      <c r="H5" s="198"/>
      <c r="I5" s="198"/>
      <c r="J5" s="394"/>
      <c r="K5" s="478"/>
    </row>
    <row r="6" spans="1:11" s="120" customFormat="1" ht="27" customHeight="1">
      <c r="A6" s="553"/>
      <c r="B6" s="118" t="s">
        <v>643</v>
      </c>
      <c r="C6" s="192" t="s">
        <v>100</v>
      </c>
      <c r="D6" s="394">
        <v>12</v>
      </c>
      <c r="E6" s="394"/>
      <c r="F6" s="394"/>
      <c r="G6" s="394"/>
      <c r="H6" s="198"/>
      <c r="I6" s="198"/>
      <c r="J6" s="394"/>
      <c r="K6" s="478"/>
    </row>
    <row r="7" spans="1:11" s="120" customFormat="1" ht="27" customHeight="1">
      <c r="A7" s="553"/>
      <c r="B7" s="118" t="s">
        <v>644</v>
      </c>
      <c r="C7" s="192" t="s">
        <v>100</v>
      </c>
      <c r="D7" s="394">
        <v>5</v>
      </c>
      <c r="E7" s="394"/>
      <c r="F7" s="394"/>
      <c r="G7" s="394"/>
      <c r="H7" s="198"/>
      <c r="I7" s="198"/>
      <c r="J7" s="394"/>
      <c r="K7" s="478"/>
    </row>
    <row r="8" spans="1:11" s="120" customFormat="1" ht="27" customHeight="1">
      <c r="A8" s="553"/>
      <c r="B8" s="118" t="s">
        <v>645</v>
      </c>
      <c r="C8" s="192" t="s">
        <v>100</v>
      </c>
      <c r="D8" s="394">
        <v>16</v>
      </c>
      <c r="E8" s="394"/>
      <c r="F8" s="394"/>
      <c r="G8" s="394"/>
      <c r="H8" s="198"/>
      <c r="I8" s="198"/>
      <c r="J8" s="394"/>
      <c r="K8" s="478"/>
    </row>
    <row r="9" spans="1:11" s="120" customFormat="1" ht="47.25" customHeight="1">
      <c r="A9" s="577"/>
      <c r="B9" s="118" t="s">
        <v>605</v>
      </c>
      <c r="C9" s="119" t="s">
        <v>100</v>
      </c>
      <c r="D9" s="388">
        <v>21</v>
      </c>
      <c r="E9" s="277">
        <v>19</v>
      </c>
      <c r="F9" s="277">
        <v>18</v>
      </c>
      <c r="G9" s="277">
        <v>13</v>
      </c>
      <c r="H9" s="277">
        <v>11</v>
      </c>
      <c r="I9" s="277">
        <v>6</v>
      </c>
      <c r="J9" s="381" t="s">
        <v>629</v>
      </c>
    </row>
    <row r="10" spans="1:11" s="120" customFormat="1" ht="47.25" customHeight="1">
      <c r="A10" s="577"/>
      <c r="B10" s="118" t="s">
        <v>631</v>
      </c>
      <c r="C10" s="119" t="s">
        <v>100</v>
      </c>
      <c r="D10" s="388">
        <v>2</v>
      </c>
      <c r="E10" s="382"/>
      <c r="F10" s="382"/>
      <c r="G10" s="382"/>
      <c r="H10" s="382"/>
      <c r="I10" s="382"/>
      <c r="J10" s="231" t="s">
        <v>630</v>
      </c>
    </row>
    <row r="11" spans="1:11" s="120" customFormat="1" ht="60.75" customHeight="1">
      <c r="A11" s="578"/>
      <c r="B11" s="118" t="s">
        <v>449</v>
      </c>
      <c r="C11" s="274" t="s">
        <v>427</v>
      </c>
      <c r="D11" s="393" t="s">
        <v>641</v>
      </c>
      <c r="E11" s="277">
        <v>96</v>
      </c>
      <c r="F11" s="276">
        <v>94</v>
      </c>
      <c r="G11" s="277">
        <v>77</v>
      </c>
      <c r="H11" s="277">
        <v>69</v>
      </c>
      <c r="I11" s="277">
        <v>47</v>
      </c>
      <c r="J11" s="231" t="s">
        <v>810</v>
      </c>
    </row>
    <row r="12" spans="1:11" s="120" customFormat="1" ht="18" customHeight="1">
      <c r="A12" s="380"/>
      <c r="B12" s="118"/>
      <c r="C12" s="274"/>
      <c r="D12" s="383"/>
      <c r="E12" s="383"/>
      <c r="F12" s="383"/>
      <c r="G12" s="383"/>
      <c r="H12" s="383"/>
      <c r="I12" s="383"/>
      <c r="J12" s="383"/>
    </row>
    <row r="13" spans="1:11" s="121" customFormat="1" ht="91.5" customHeight="1">
      <c r="A13" s="552" t="s">
        <v>478</v>
      </c>
      <c r="B13" s="116" t="s">
        <v>56</v>
      </c>
      <c r="C13" s="560" t="s">
        <v>887</v>
      </c>
      <c r="D13" s="557"/>
      <c r="E13" s="600"/>
      <c r="F13" s="600"/>
      <c r="G13" s="600"/>
      <c r="H13" s="600"/>
      <c r="I13" s="600"/>
      <c r="J13" s="601"/>
    </row>
    <row r="14" spans="1:11" s="120" customFormat="1" ht="227.25" customHeight="1">
      <c r="A14" s="577"/>
      <c r="B14" s="603" t="s">
        <v>638</v>
      </c>
      <c r="C14" s="192" t="s">
        <v>86</v>
      </c>
      <c r="D14" s="198">
        <v>703</v>
      </c>
      <c r="E14" s="198">
        <v>1206</v>
      </c>
      <c r="F14" s="198">
        <v>654</v>
      </c>
      <c r="G14" s="198">
        <v>10506</v>
      </c>
      <c r="H14" s="198">
        <v>17445</v>
      </c>
      <c r="I14" s="199">
        <v>19199</v>
      </c>
      <c r="J14" s="402" t="s">
        <v>811</v>
      </c>
    </row>
    <row r="15" spans="1:11" s="120" customFormat="1" ht="20.25" customHeight="1">
      <c r="A15" s="384"/>
      <c r="B15" s="604"/>
      <c r="C15" s="302"/>
      <c r="D15" s="370"/>
      <c r="E15" s="303"/>
      <c r="F15" s="303"/>
      <c r="G15" s="303"/>
      <c r="H15" s="303"/>
      <c r="I15" s="303"/>
      <c r="J15" s="304" t="s">
        <v>604</v>
      </c>
    </row>
    <row r="16" spans="1:11" s="120" customFormat="1" ht="37.5" customHeight="1">
      <c r="A16" s="354" t="s">
        <v>479</v>
      </c>
      <c r="B16" s="116" t="s">
        <v>57</v>
      </c>
      <c r="C16" s="556" t="s">
        <v>132</v>
      </c>
      <c r="D16" s="557"/>
      <c r="E16" s="542"/>
      <c r="F16" s="542"/>
      <c r="G16" s="542"/>
      <c r="H16" s="542"/>
      <c r="I16" s="542"/>
      <c r="J16" s="543"/>
    </row>
    <row r="17" spans="1:10" s="120" customFormat="1" ht="12.75" customHeight="1">
      <c r="A17" s="355" t="s">
        <v>480</v>
      </c>
      <c r="B17" s="241"/>
      <c r="C17" s="242"/>
      <c r="D17" s="242"/>
      <c r="E17" s="242"/>
      <c r="F17" s="243"/>
      <c r="G17" s="244"/>
      <c r="H17" s="244"/>
      <c r="I17" s="244"/>
      <c r="J17" s="247"/>
    </row>
    <row r="18" spans="1:10" s="120" customFormat="1" ht="15.75" customHeight="1">
      <c r="A18" s="552" t="s">
        <v>481</v>
      </c>
      <c r="B18" s="584" t="s">
        <v>424</v>
      </c>
      <c r="C18" s="585"/>
      <c r="D18" s="585"/>
      <c r="E18" s="585"/>
      <c r="F18" s="585"/>
      <c r="G18" s="585"/>
      <c r="H18" s="585"/>
      <c r="I18" s="585"/>
      <c r="J18" s="586"/>
    </row>
    <row r="19" spans="1:10" s="120" customFormat="1">
      <c r="A19" s="553"/>
      <c r="B19" s="116" t="s">
        <v>59</v>
      </c>
      <c r="C19" s="587"/>
      <c r="D19" s="588"/>
      <c r="E19" s="589"/>
      <c r="F19" s="589"/>
      <c r="G19" s="589"/>
      <c r="H19" s="589"/>
      <c r="I19" s="589"/>
      <c r="J19" s="590"/>
    </row>
    <row r="20" spans="1:10" s="120" customFormat="1" ht="11.25">
      <c r="A20" s="553"/>
      <c r="B20" s="122" t="s">
        <v>60</v>
      </c>
      <c r="C20" s="192" t="s">
        <v>410</v>
      </c>
      <c r="D20" s="198">
        <v>8431</v>
      </c>
      <c r="E20" s="198">
        <v>5930</v>
      </c>
      <c r="F20" s="198">
        <v>9812</v>
      </c>
      <c r="G20" s="198">
        <v>8181</v>
      </c>
      <c r="H20" s="198">
        <v>7727</v>
      </c>
      <c r="I20" s="198">
        <v>6771</v>
      </c>
      <c r="J20" s="596" t="s">
        <v>364</v>
      </c>
    </row>
    <row r="21" spans="1:10" s="120" customFormat="1" ht="11.25">
      <c r="A21" s="553"/>
      <c r="B21" s="122" t="s">
        <v>61</v>
      </c>
      <c r="C21" s="192" t="s">
        <v>410</v>
      </c>
      <c r="D21" s="198">
        <v>133</v>
      </c>
      <c r="E21" s="198">
        <v>0</v>
      </c>
      <c r="F21" s="198">
        <v>377</v>
      </c>
      <c r="G21" s="198">
        <v>0</v>
      </c>
      <c r="H21" s="198">
        <v>0</v>
      </c>
      <c r="I21" s="198">
        <v>919</v>
      </c>
      <c r="J21" s="597"/>
    </row>
    <row r="22" spans="1:10" s="120" customFormat="1" ht="11.25">
      <c r="A22" s="553"/>
      <c r="B22" s="122" t="s">
        <v>62</v>
      </c>
      <c r="C22" s="192" t="s">
        <v>410</v>
      </c>
      <c r="D22" s="198">
        <v>27846</v>
      </c>
      <c r="E22" s="198">
        <v>42576</v>
      </c>
      <c r="F22" s="198">
        <v>31812</v>
      </c>
      <c r="G22" s="198">
        <v>35040</v>
      </c>
      <c r="H22" s="198">
        <v>24560</v>
      </c>
      <c r="I22" s="198">
        <v>24894</v>
      </c>
      <c r="J22" s="597"/>
    </row>
    <row r="23" spans="1:10" s="120" customFormat="1" ht="11.25">
      <c r="A23" s="553"/>
      <c r="B23" s="122" t="s">
        <v>63</v>
      </c>
      <c r="C23" s="192" t="s">
        <v>410</v>
      </c>
      <c r="D23" s="198">
        <v>1070</v>
      </c>
      <c r="E23" s="198">
        <v>0</v>
      </c>
      <c r="F23" s="198">
        <v>0</v>
      </c>
      <c r="G23" s="198">
        <v>0</v>
      </c>
      <c r="H23" s="198">
        <v>0</v>
      </c>
      <c r="I23" s="198">
        <v>97</v>
      </c>
      <c r="J23" s="597"/>
    </row>
    <row r="24" spans="1:10" s="120" customFormat="1" ht="11.25">
      <c r="A24" s="553"/>
      <c r="B24" s="122" t="s">
        <v>64</v>
      </c>
      <c r="C24" s="192" t="s">
        <v>410</v>
      </c>
      <c r="D24" s="198">
        <v>1229</v>
      </c>
      <c r="E24" s="198">
        <v>960</v>
      </c>
      <c r="F24" s="198">
        <v>1524</v>
      </c>
      <c r="G24" s="198">
        <v>969</v>
      </c>
      <c r="H24" s="198">
        <v>1251</v>
      </c>
      <c r="I24" s="198">
        <v>1826</v>
      </c>
      <c r="J24" s="597"/>
    </row>
    <row r="25" spans="1:10" s="120" customFormat="1" ht="22.5">
      <c r="A25" s="553"/>
      <c r="B25" s="122" t="s">
        <v>65</v>
      </c>
      <c r="C25" s="192" t="s">
        <v>410</v>
      </c>
      <c r="D25" s="198">
        <v>1941</v>
      </c>
      <c r="E25" s="198">
        <v>1750</v>
      </c>
      <c r="F25" s="198">
        <v>918</v>
      </c>
      <c r="G25" s="198">
        <v>234</v>
      </c>
      <c r="H25" s="198">
        <v>1070</v>
      </c>
      <c r="I25" s="198">
        <v>668</v>
      </c>
      <c r="J25" s="598"/>
    </row>
    <row r="26" spans="1:10" s="120" customFormat="1" ht="11.25">
      <c r="A26" s="553"/>
      <c r="B26" s="122" t="s">
        <v>66</v>
      </c>
      <c r="C26" s="192" t="s">
        <v>410</v>
      </c>
      <c r="D26" s="198">
        <v>531</v>
      </c>
      <c r="E26" s="198">
        <v>6249</v>
      </c>
      <c r="F26" s="198">
        <v>5515</v>
      </c>
      <c r="G26" s="198">
        <v>8731</v>
      </c>
      <c r="H26" s="198">
        <v>6776</v>
      </c>
      <c r="I26" s="198">
        <v>9097</v>
      </c>
      <c r="J26" s="598"/>
    </row>
    <row r="27" spans="1:10" s="120" customFormat="1" ht="12" customHeight="1">
      <c r="A27" s="553"/>
      <c r="B27" s="118" t="s">
        <v>101</v>
      </c>
      <c r="C27" s="192" t="s">
        <v>410</v>
      </c>
      <c r="D27" s="198">
        <f t="shared" ref="D27:I27" si="0">SUM(D20:D26)</f>
        <v>41181</v>
      </c>
      <c r="E27" s="198">
        <f t="shared" si="0"/>
        <v>57465</v>
      </c>
      <c r="F27" s="198">
        <f t="shared" si="0"/>
        <v>49958</v>
      </c>
      <c r="G27" s="198">
        <f t="shared" si="0"/>
        <v>53155</v>
      </c>
      <c r="H27" s="198">
        <f t="shared" si="0"/>
        <v>41384</v>
      </c>
      <c r="I27" s="198">
        <f t="shared" si="0"/>
        <v>44272</v>
      </c>
      <c r="J27" s="197"/>
    </row>
    <row r="28" spans="1:10" s="120" customFormat="1" ht="12" customHeight="1">
      <c r="A28" s="553"/>
      <c r="B28" s="116" t="s">
        <v>67</v>
      </c>
      <c r="C28" s="192" t="s">
        <v>410</v>
      </c>
      <c r="D28" s="198">
        <v>0</v>
      </c>
      <c r="E28" s="199">
        <v>0</v>
      </c>
      <c r="F28" s="199">
        <v>0</v>
      </c>
      <c r="G28" s="199">
        <v>0</v>
      </c>
      <c r="H28" s="198">
        <v>0</v>
      </c>
      <c r="I28" s="198">
        <v>0</v>
      </c>
      <c r="J28" s="197"/>
    </row>
    <row r="29" spans="1:10" s="120" customFormat="1" ht="51" customHeight="1">
      <c r="A29" s="554"/>
      <c r="B29" s="122" t="s">
        <v>68</v>
      </c>
      <c r="C29" s="192" t="s">
        <v>410</v>
      </c>
      <c r="D29" s="199">
        <v>41212</v>
      </c>
      <c r="E29" s="199">
        <f>E27-E28</f>
        <v>57465</v>
      </c>
      <c r="F29" s="199">
        <f>F27-F28</f>
        <v>49958</v>
      </c>
      <c r="G29" s="199">
        <f>G27-G28</f>
        <v>53155</v>
      </c>
      <c r="H29" s="199">
        <f>H27-H28</f>
        <v>41384</v>
      </c>
      <c r="I29" s="199">
        <f>I27-I28</f>
        <v>44272</v>
      </c>
      <c r="J29" s="200" t="s">
        <v>351</v>
      </c>
    </row>
    <row r="30" spans="1:10" s="120" customFormat="1">
      <c r="A30" s="605" t="s">
        <v>480</v>
      </c>
      <c r="B30" s="606"/>
      <c r="C30" s="606"/>
      <c r="D30" s="606"/>
      <c r="E30" s="606"/>
      <c r="F30" s="606"/>
      <c r="G30" s="606"/>
      <c r="H30" s="606"/>
      <c r="I30" s="606"/>
      <c r="J30" s="607"/>
    </row>
    <row r="31" spans="1:10" s="120" customFormat="1" ht="15.75" customHeight="1">
      <c r="A31" s="552" t="s">
        <v>482</v>
      </c>
      <c r="B31" s="584" t="s">
        <v>69</v>
      </c>
      <c r="C31" s="602"/>
      <c r="D31" s="602"/>
      <c r="E31" s="602"/>
      <c r="F31" s="602"/>
      <c r="G31" s="602"/>
      <c r="H31" s="602"/>
      <c r="I31" s="602"/>
      <c r="J31" s="586"/>
    </row>
    <row r="32" spans="1:10" s="120" customFormat="1" ht="11.25">
      <c r="A32" s="553"/>
      <c r="B32" s="246" t="s">
        <v>60</v>
      </c>
      <c r="C32" s="192" t="s">
        <v>410</v>
      </c>
      <c r="D32" s="245" t="s">
        <v>672</v>
      </c>
      <c r="E32" s="245">
        <v>3358</v>
      </c>
      <c r="F32" s="245">
        <v>1309</v>
      </c>
      <c r="G32" s="245">
        <v>1183</v>
      </c>
      <c r="H32" s="245">
        <v>2049</v>
      </c>
      <c r="I32" s="245">
        <v>2812</v>
      </c>
      <c r="J32" s="599" t="s">
        <v>606</v>
      </c>
    </row>
    <row r="33" spans="1:13" s="120" customFormat="1" ht="11.25" customHeight="1">
      <c r="A33" s="553"/>
      <c r="B33" s="122" t="s">
        <v>61</v>
      </c>
      <c r="C33" s="192" t="s">
        <v>410</v>
      </c>
      <c r="D33" s="245" t="s">
        <v>672</v>
      </c>
      <c r="E33" s="198">
        <v>1526</v>
      </c>
      <c r="F33" s="198">
        <v>804</v>
      </c>
      <c r="G33" s="198">
        <v>7411</v>
      </c>
      <c r="H33" s="198">
        <v>6608</v>
      </c>
      <c r="I33" s="198">
        <v>2729</v>
      </c>
      <c r="J33" s="597"/>
    </row>
    <row r="34" spans="1:13" s="120" customFormat="1" ht="11.25" customHeight="1">
      <c r="A34" s="553"/>
      <c r="B34" s="122" t="s">
        <v>62</v>
      </c>
      <c r="C34" s="192" t="s">
        <v>410</v>
      </c>
      <c r="D34" s="245" t="s">
        <v>672</v>
      </c>
      <c r="E34" s="198">
        <v>7874</v>
      </c>
      <c r="F34" s="198">
        <v>7585</v>
      </c>
      <c r="G34" s="198">
        <v>15509</v>
      </c>
      <c r="H34" s="198">
        <v>11518</v>
      </c>
      <c r="I34" s="198">
        <v>16171</v>
      </c>
      <c r="J34" s="597"/>
    </row>
    <row r="35" spans="1:13" s="120" customFormat="1" ht="11.25" customHeight="1">
      <c r="A35" s="553"/>
      <c r="B35" s="122" t="s">
        <v>63</v>
      </c>
      <c r="C35" s="192" t="s">
        <v>410</v>
      </c>
      <c r="D35" s="245" t="s">
        <v>672</v>
      </c>
      <c r="E35" s="198">
        <v>35811</v>
      </c>
      <c r="F35" s="198">
        <v>33937</v>
      </c>
      <c r="G35" s="198">
        <v>28359</v>
      </c>
      <c r="H35" s="198">
        <v>26857</v>
      </c>
      <c r="I35" s="198">
        <v>17493</v>
      </c>
      <c r="J35" s="597"/>
    </row>
    <row r="36" spans="1:13" s="120" customFormat="1" ht="11.25" customHeight="1">
      <c r="A36" s="553"/>
      <c r="B36" s="122" t="s">
        <v>114</v>
      </c>
      <c r="C36" s="192" t="s">
        <v>410</v>
      </c>
      <c r="D36" s="245" t="s">
        <v>672</v>
      </c>
      <c r="E36" s="198">
        <v>24595</v>
      </c>
      <c r="F36" s="198">
        <v>23712</v>
      </c>
      <c r="G36" s="198">
        <v>30423</v>
      </c>
      <c r="H36" s="198">
        <v>17110</v>
      </c>
      <c r="I36" s="198">
        <v>21243</v>
      </c>
      <c r="J36" s="597"/>
    </row>
    <row r="37" spans="1:13" s="120" customFormat="1" ht="11.25" customHeight="1">
      <c r="A37" s="553"/>
      <c r="B37" s="122" t="s">
        <v>115</v>
      </c>
      <c r="C37" s="192" t="s">
        <v>410</v>
      </c>
      <c r="D37" s="245" t="s">
        <v>672</v>
      </c>
      <c r="E37" s="198">
        <v>29125</v>
      </c>
      <c r="F37" s="198">
        <v>26270</v>
      </c>
      <c r="G37" s="198">
        <v>31660</v>
      </c>
      <c r="H37" s="198">
        <v>40610</v>
      </c>
      <c r="I37" s="198">
        <v>38714</v>
      </c>
      <c r="J37" s="598"/>
    </row>
    <row r="38" spans="1:13" s="120" customFormat="1" ht="22.5">
      <c r="A38" s="553"/>
      <c r="B38" s="122" t="s">
        <v>65</v>
      </c>
      <c r="C38" s="192" t="s">
        <v>410</v>
      </c>
      <c r="D38" s="245" t="s">
        <v>672</v>
      </c>
      <c r="E38" s="198">
        <v>4367</v>
      </c>
      <c r="F38" s="198">
        <v>2949</v>
      </c>
      <c r="G38" s="198">
        <v>3199</v>
      </c>
      <c r="H38" s="198">
        <v>803</v>
      </c>
      <c r="I38" s="198">
        <v>469</v>
      </c>
      <c r="J38" s="598"/>
    </row>
    <row r="39" spans="1:13" s="120" customFormat="1" ht="74.25" customHeight="1">
      <c r="A39" s="554"/>
      <c r="B39" s="122" t="s">
        <v>70</v>
      </c>
      <c r="C39" s="192" t="s">
        <v>410</v>
      </c>
      <c r="D39" s="199">
        <v>109575</v>
      </c>
      <c r="E39" s="199">
        <v>106655</v>
      </c>
      <c r="F39" s="199">
        <f>SUM(F32:F38)</f>
        <v>96566</v>
      </c>
      <c r="G39" s="199">
        <f>SUM(G32:G38)</f>
        <v>117744</v>
      </c>
      <c r="H39" s="199">
        <f>SUM(H32:H38)</f>
        <v>105555</v>
      </c>
      <c r="I39" s="199">
        <f>SUM(I32:I38)</f>
        <v>99631</v>
      </c>
      <c r="J39" s="416" t="s">
        <v>671</v>
      </c>
    </row>
    <row r="40" spans="1:13" s="120" customFormat="1" ht="12">
      <c r="A40" s="355" t="s">
        <v>480</v>
      </c>
      <c r="B40" s="254"/>
      <c r="C40" s="255"/>
      <c r="D40" s="255"/>
      <c r="E40" s="243"/>
      <c r="F40" s="243"/>
      <c r="G40" s="256"/>
      <c r="H40" s="256"/>
      <c r="I40" s="256"/>
      <c r="J40" s="243"/>
    </row>
    <row r="41" spans="1:13" s="120" customFormat="1" ht="12.75" customHeight="1">
      <c r="A41" s="552" t="s">
        <v>483</v>
      </c>
      <c r="B41" s="584" t="s">
        <v>416</v>
      </c>
      <c r="C41" s="602"/>
      <c r="D41" s="602"/>
      <c r="E41" s="602"/>
      <c r="F41" s="602"/>
      <c r="G41" s="602"/>
      <c r="H41" s="602"/>
      <c r="I41" s="602"/>
      <c r="J41" s="586"/>
    </row>
    <row r="42" spans="1:13" s="120" customFormat="1" ht="22.5">
      <c r="A42" s="555"/>
      <c r="B42" s="246" t="s">
        <v>349</v>
      </c>
      <c r="C42" s="248" t="s">
        <v>410</v>
      </c>
      <c r="D42" s="249">
        <f t="shared" ref="D42:I42" si="1">D39+D29</f>
        <v>150787</v>
      </c>
      <c r="E42" s="249">
        <f t="shared" si="1"/>
        <v>164120</v>
      </c>
      <c r="F42" s="249">
        <f t="shared" si="1"/>
        <v>146524</v>
      </c>
      <c r="G42" s="249">
        <f t="shared" si="1"/>
        <v>170899</v>
      </c>
      <c r="H42" s="249">
        <f t="shared" si="1"/>
        <v>146939</v>
      </c>
      <c r="I42" s="249">
        <f t="shared" si="1"/>
        <v>143903</v>
      </c>
      <c r="J42" s="250" t="s">
        <v>348</v>
      </c>
    </row>
    <row r="43" spans="1:13" s="120" customFormat="1" ht="107.25" customHeight="1">
      <c r="A43" s="554"/>
      <c r="B43" s="122" t="s">
        <v>355</v>
      </c>
      <c r="C43" s="119"/>
      <c r="D43" s="201">
        <v>34</v>
      </c>
      <c r="E43" s="201">
        <v>34</v>
      </c>
      <c r="F43" s="201">
        <v>33</v>
      </c>
      <c r="G43" s="201">
        <v>32</v>
      </c>
      <c r="H43" s="201">
        <v>20</v>
      </c>
      <c r="I43" s="201">
        <v>20</v>
      </c>
      <c r="J43" s="364" t="s">
        <v>607</v>
      </c>
      <c r="K43" s="123"/>
      <c r="L43" s="123"/>
      <c r="M43" s="123"/>
    </row>
    <row r="44" spans="1:13" s="120" customFormat="1">
      <c r="A44" s="356"/>
      <c r="B44" s="239"/>
      <c r="C44" s="240"/>
      <c r="D44" s="240"/>
      <c r="E44" s="269"/>
      <c r="F44" s="269"/>
      <c r="G44" s="269"/>
      <c r="H44" s="269"/>
      <c r="I44" s="269"/>
      <c r="J44" s="257"/>
      <c r="K44" s="123"/>
      <c r="L44" s="123"/>
      <c r="M44" s="123"/>
    </row>
    <row r="45" spans="1:13" s="120" customFormat="1">
      <c r="A45" s="356"/>
      <c r="B45" s="565" t="s">
        <v>417</v>
      </c>
      <c r="C45" s="566"/>
      <c r="D45" s="566"/>
      <c r="E45" s="566"/>
      <c r="F45" s="566"/>
      <c r="G45" s="566"/>
      <c r="H45" s="566"/>
      <c r="I45" s="566"/>
      <c r="J45" s="257"/>
      <c r="K45" s="123"/>
      <c r="L45" s="123"/>
      <c r="M45" s="123"/>
    </row>
    <row r="46" spans="1:13" s="120" customFormat="1" ht="95.25" customHeight="1">
      <c r="A46" s="552" t="s">
        <v>561</v>
      </c>
      <c r="B46" s="122" t="s">
        <v>425</v>
      </c>
      <c r="C46" s="119"/>
      <c r="D46" s="201">
        <v>20</v>
      </c>
      <c r="E46" s="201">
        <v>20</v>
      </c>
      <c r="F46" s="201">
        <v>20</v>
      </c>
      <c r="G46" s="201">
        <v>20</v>
      </c>
      <c r="H46" s="201">
        <v>20</v>
      </c>
      <c r="I46" s="201">
        <v>20</v>
      </c>
      <c r="J46" s="387" t="s">
        <v>632</v>
      </c>
      <c r="K46" s="123"/>
      <c r="L46" s="123"/>
      <c r="M46" s="123"/>
    </row>
    <row r="47" spans="1:13" s="120" customFormat="1" ht="22.5">
      <c r="A47" s="563"/>
      <c r="B47" s="122" t="s">
        <v>426</v>
      </c>
      <c r="C47" s="248" t="s">
        <v>410</v>
      </c>
      <c r="D47" s="199">
        <v>113794</v>
      </c>
      <c r="E47" s="199">
        <v>118476</v>
      </c>
      <c r="F47" s="199">
        <v>108667</v>
      </c>
      <c r="G47" s="199">
        <v>135994</v>
      </c>
      <c r="H47" s="199">
        <v>139061</v>
      </c>
      <c r="I47" s="199">
        <v>137979</v>
      </c>
    </row>
    <row r="48" spans="1:13" s="120" customFormat="1" ht="90.75" customHeight="1">
      <c r="A48" s="563"/>
      <c r="B48" s="122" t="s">
        <v>444</v>
      </c>
      <c r="C48" s="248" t="s">
        <v>439</v>
      </c>
      <c r="D48" s="199">
        <v>35327.965169999996</v>
      </c>
      <c r="E48" s="199">
        <v>34031.861486914466</v>
      </c>
      <c r="F48" s="199">
        <v>30768.836355662967</v>
      </c>
      <c r="G48" s="199">
        <v>35177.144600732216</v>
      </c>
      <c r="H48" s="199">
        <v>35129.129460747092</v>
      </c>
      <c r="I48" s="199">
        <v>35039.560480980639</v>
      </c>
      <c r="J48" s="424" t="s">
        <v>812</v>
      </c>
      <c r="L48" s="405"/>
    </row>
    <row r="49" spans="1:14" s="120" customFormat="1" ht="100.5" customHeight="1">
      <c r="A49" s="563"/>
      <c r="B49" s="122" t="s">
        <v>639</v>
      </c>
      <c r="C49" s="248" t="s">
        <v>640</v>
      </c>
      <c r="D49" s="199">
        <v>103</v>
      </c>
      <c r="E49" s="199">
        <v>128</v>
      </c>
      <c r="F49" s="199">
        <v>164</v>
      </c>
      <c r="G49" s="199">
        <v>119</v>
      </c>
      <c r="H49" s="199">
        <v>111</v>
      </c>
      <c r="I49" s="199">
        <v>119</v>
      </c>
      <c r="J49" s="591" t="s">
        <v>646</v>
      </c>
    </row>
    <row r="50" spans="1:14" s="120" customFormat="1" ht="100.5" customHeight="1">
      <c r="A50" s="564"/>
      <c r="B50" s="122" t="s">
        <v>521</v>
      </c>
      <c r="C50" s="192" t="s">
        <v>409</v>
      </c>
      <c r="D50" s="199">
        <v>332.09199889734094</v>
      </c>
      <c r="E50" s="199">
        <v>451.37573094938836</v>
      </c>
      <c r="F50" s="199">
        <v>575.72055998211226</v>
      </c>
      <c r="G50" s="199">
        <v>458.82421128796562</v>
      </c>
      <c r="H50" s="199">
        <v>438.63527762284377</v>
      </c>
      <c r="I50" s="199">
        <v>467.09632573030098</v>
      </c>
      <c r="J50" s="616"/>
      <c r="K50" s="123"/>
      <c r="L50" s="123"/>
      <c r="M50" s="123"/>
    </row>
    <row r="51" spans="1:14" s="120" customFormat="1">
      <c r="A51" s="561"/>
      <c r="B51" s="542"/>
      <c r="C51" s="542"/>
      <c r="D51" s="542"/>
      <c r="E51" s="542"/>
      <c r="F51" s="542"/>
      <c r="G51" s="542"/>
      <c r="H51" s="542"/>
      <c r="I51" s="542"/>
      <c r="J51" s="543"/>
      <c r="K51" s="123"/>
      <c r="L51" s="123"/>
      <c r="M51" s="123"/>
      <c r="N51" s="123"/>
    </row>
    <row r="52" spans="1:14" s="120" customFormat="1" ht="69.75" customHeight="1">
      <c r="A52" s="552" t="s">
        <v>484</v>
      </c>
      <c r="B52" s="569" t="s">
        <v>310</v>
      </c>
      <c r="C52" s="566"/>
      <c r="D52" s="566"/>
      <c r="E52" s="566"/>
      <c r="F52" s="566"/>
      <c r="G52" s="566"/>
      <c r="H52" s="566"/>
      <c r="I52" s="608"/>
      <c r="J52" s="268" t="s">
        <v>414</v>
      </c>
      <c r="K52" s="123"/>
      <c r="L52" s="123"/>
      <c r="M52" s="123"/>
      <c r="N52" s="123"/>
    </row>
    <row r="53" spans="1:14" s="120" customFormat="1" ht="40.5" customHeight="1">
      <c r="A53" s="563"/>
      <c r="B53" s="116" t="s">
        <v>413</v>
      </c>
      <c r="C53" s="119" t="s">
        <v>100</v>
      </c>
      <c r="D53" s="201">
        <v>12</v>
      </c>
      <c r="E53" s="201">
        <v>11</v>
      </c>
      <c r="F53" s="201">
        <v>11</v>
      </c>
      <c r="G53" s="201">
        <v>20</v>
      </c>
      <c r="H53" s="201">
        <v>0</v>
      </c>
      <c r="I53" s="201">
        <v>2</v>
      </c>
      <c r="J53" s="613" t="s">
        <v>415</v>
      </c>
      <c r="K53" s="123"/>
      <c r="L53" s="123"/>
      <c r="M53" s="123"/>
      <c r="N53" s="123"/>
    </row>
    <row r="54" spans="1:14" s="120" customFormat="1" ht="40.5" customHeight="1">
      <c r="A54" s="563"/>
      <c r="B54" s="116" t="s">
        <v>411</v>
      </c>
      <c r="C54" s="238"/>
      <c r="D54" s="201">
        <v>7</v>
      </c>
      <c r="E54" s="252">
        <v>11</v>
      </c>
      <c r="F54" s="252">
        <v>11</v>
      </c>
      <c r="G54" s="252">
        <v>0</v>
      </c>
      <c r="H54" s="252">
        <v>0</v>
      </c>
      <c r="I54" s="252">
        <v>0</v>
      </c>
      <c r="J54" s="614"/>
    </row>
    <row r="55" spans="1:14" s="120" customFormat="1" ht="40.5" customHeight="1">
      <c r="A55" s="564"/>
      <c r="B55" s="116" t="s">
        <v>412</v>
      </c>
      <c r="C55" s="251" t="s">
        <v>410</v>
      </c>
      <c r="D55" s="201">
        <v>980</v>
      </c>
      <c r="E55" s="252">
        <v>3225</v>
      </c>
      <c r="F55" s="252">
        <v>3058</v>
      </c>
      <c r="G55" s="252">
        <v>2778</v>
      </c>
      <c r="H55" s="252">
        <v>0</v>
      </c>
      <c r="I55" s="252">
        <v>400</v>
      </c>
      <c r="J55" s="614"/>
    </row>
    <row r="56" spans="1:14" s="120" customFormat="1" ht="40.5" customHeight="1">
      <c r="A56" s="357"/>
      <c r="B56" s="253" t="s">
        <v>633</v>
      </c>
      <c r="C56" s="251" t="s">
        <v>410</v>
      </c>
      <c r="D56" s="201">
        <f>D55+E56</f>
        <v>10441</v>
      </c>
      <c r="E56" s="201">
        <f>E55+F56</f>
        <v>9461</v>
      </c>
      <c r="F56" s="201">
        <f>F55+G56</f>
        <v>6236</v>
      </c>
      <c r="G56" s="201">
        <f>G55+H56</f>
        <v>3178</v>
      </c>
      <c r="H56" s="201">
        <f>H55+I56</f>
        <v>400</v>
      </c>
      <c r="I56" s="201">
        <v>400</v>
      </c>
      <c r="J56" s="614"/>
    </row>
    <row r="57" spans="1:14" s="120" customFormat="1" ht="40.5" customHeight="1">
      <c r="A57" s="357"/>
      <c r="B57" s="253" t="s">
        <v>634</v>
      </c>
      <c r="C57" s="251" t="s">
        <v>427</v>
      </c>
      <c r="D57" s="397">
        <f t="shared" ref="D57:I57" si="2">D56/D42</f>
        <v>6.9243369786520056E-2</v>
      </c>
      <c r="E57" s="397">
        <f t="shared" si="2"/>
        <v>5.7646843772849135E-2</v>
      </c>
      <c r="F57" s="397">
        <f t="shared" si="2"/>
        <v>4.2559580683028037E-2</v>
      </c>
      <c r="G57" s="397">
        <f t="shared" si="2"/>
        <v>1.8595778793322373E-2</v>
      </c>
      <c r="H57" s="397">
        <f t="shared" si="2"/>
        <v>2.722218063277959E-3</v>
      </c>
      <c r="I57" s="397">
        <f t="shared" si="2"/>
        <v>2.779650181024718E-3</v>
      </c>
      <c r="J57" s="615"/>
    </row>
    <row r="58" spans="1:14" s="120" customFormat="1" ht="21" customHeight="1">
      <c r="A58" s="357"/>
      <c r="B58" s="561"/>
      <c r="C58" s="542"/>
      <c r="D58" s="542"/>
      <c r="E58" s="542"/>
      <c r="F58" s="542"/>
      <c r="G58" s="542"/>
      <c r="H58" s="542"/>
      <c r="I58" s="542"/>
      <c r="J58" s="542"/>
    </row>
    <row r="59" spans="1:14" s="120" customFormat="1" ht="73.5" customHeight="1">
      <c r="A59" s="353" t="s">
        <v>485</v>
      </c>
      <c r="B59" s="116" t="s">
        <v>71</v>
      </c>
      <c r="C59" s="580" t="s">
        <v>592</v>
      </c>
      <c r="D59" s="581"/>
      <c r="E59" s="582"/>
      <c r="F59" s="582"/>
      <c r="G59" s="582"/>
      <c r="H59" s="582"/>
      <c r="I59" s="582"/>
      <c r="J59" s="583"/>
    </row>
    <row r="60" spans="1:14" s="120" customFormat="1" ht="17.25" customHeight="1">
      <c r="A60" s="609"/>
      <c r="B60" s="610"/>
      <c r="C60" s="610"/>
      <c r="D60" s="610"/>
      <c r="E60" s="610"/>
      <c r="F60" s="610"/>
      <c r="G60" s="610"/>
      <c r="H60" s="610"/>
      <c r="I60" s="610"/>
      <c r="J60" s="611"/>
    </row>
    <row r="61" spans="1:14" s="120" customFormat="1" ht="61.5" customHeight="1">
      <c r="A61" s="354" t="s">
        <v>486</v>
      </c>
      <c r="B61" s="116" t="s">
        <v>76</v>
      </c>
      <c r="C61" s="263" t="s">
        <v>130</v>
      </c>
      <c r="D61" s="199">
        <v>427376</v>
      </c>
      <c r="E61" s="199">
        <v>387027</v>
      </c>
      <c r="F61" s="199">
        <v>411810</v>
      </c>
      <c r="G61" s="199">
        <v>512747</v>
      </c>
      <c r="H61" s="199">
        <v>481663</v>
      </c>
      <c r="I61" s="199">
        <v>489616</v>
      </c>
      <c r="J61" s="393" t="s">
        <v>648</v>
      </c>
    </row>
    <row r="62" spans="1:14" s="127" customFormat="1" ht="38.25" customHeight="1">
      <c r="A62" s="354" t="s">
        <v>487</v>
      </c>
      <c r="B62" s="116" t="s">
        <v>77</v>
      </c>
      <c r="C62" s="556" t="s">
        <v>125</v>
      </c>
      <c r="D62" s="557"/>
      <c r="E62" s="558"/>
      <c r="F62" s="558"/>
      <c r="G62" s="558"/>
      <c r="H62" s="558"/>
      <c r="I62" s="558"/>
      <c r="J62" s="559"/>
    </row>
    <row r="63" spans="1:14" s="127" customFormat="1" ht="54.75" customHeight="1">
      <c r="A63" s="354" t="s">
        <v>488</v>
      </c>
      <c r="B63" s="116" t="s">
        <v>78</v>
      </c>
      <c r="C63" s="560" t="s">
        <v>365</v>
      </c>
      <c r="D63" s="612"/>
      <c r="E63" s="558"/>
      <c r="F63" s="558"/>
      <c r="G63" s="558"/>
      <c r="H63" s="558"/>
      <c r="I63" s="558"/>
      <c r="J63" s="559"/>
    </row>
    <row r="64" spans="1:14" s="127" customFormat="1" ht="16.5" customHeight="1">
      <c r="A64" s="354"/>
      <c r="B64" s="561"/>
      <c r="C64" s="558"/>
      <c r="D64" s="558"/>
      <c r="E64" s="558"/>
      <c r="F64" s="558"/>
      <c r="G64" s="558"/>
      <c r="H64" s="558"/>
      <c r="I64" s="558"/>
      <c r="J64" s="559"/>
    </row>
    <row r="65" spans="1:10" s="127" customFormat="1" ht="45" customHeight="1">
      <c r="A65" s="354" t="s">
        <v>489</v>
      </c>
      <c r="B65" s="124" t="s">
        <v>311</v>
      </c>
      <c r="C65" s="570" t="s">
        <v>312</v>
      </c>
      <c r="D65" s="571"/>
      <c r="E65" s="572"/>
      <c r="F65" s="572"/>
      <c r="G65" s="572"/>
      <c r="H65" s="572"/>
      <c r="I65" s="572"/>
      <c r="J65" s="573"/>
    </row>
    <row r="66" spans="1:10" s="127" customFormat="1" ht="33.75">
      <c r="A66" s="354" t="s">
        <v>490</v>
      </c>
      <c r="B66" s="124" t="s">
        <v>79</v>
      </c>
      <c r="C66" s="574"/>
      <c r="D66" s="575"/>
      <c r="E66" s="575"/>
      <c r="F66" s="575"/>
      <c r="G66" s="575"/>
      <c r="H66" s="575"/>
      <c r="I66" s="575"/>
      <c r="J66" s="576"/>
    </row>
    <row r="67" spans="1:10" s="127" customFormat="1" ht="44.25" customHeight="1">
      <c r="A67" s="354" t="s">
        <v>491</v>
      </c>
      <c r="B67" s="116" t="s">
        <v>80</v>
      </c>
      <c r="C67" s="556" t="s">
        <v>328</v>
      </c>
      <c r="D67" s="557"/>
      <c r="E67" s="558"/>
      <c r="F67" s="558"/>
      <c r="G67" s="558"/>
      <c r="H67" s="558"/>
      <c r="I67" s="558"/>
      <c r="J67" s="559"/>
    </row>
    <row r="68" spans="1:10" s="127" customFormat="1" ht="37.5" customHeight="1">
      <c r="A68" s="354" t="s">
        <v>492</v>
      </c>
      <c r="B68" s="124" t="s">
        <v>81</v>
      </c>
      <c r="C68" s="556" t="s">
        <v>315</v>
      </c>
      <c r="D68" s="557"/>
      <c r="E68" s="558"/>
      <c r="F68" s="558"/>
      <c r="G68" s="558"/>
      <c r="H68" s="558"/>
      <c r="I68" s="558"/>
      <c r="J68" s="559"/>
    </row>
    <row r="69" spans="1:10" s="127" customFormat="1" ht="39.75" customHeight="1">
      <c r="A69" s="354" t="s">
        <v>493</v>
      </c>
      <c r="B69" s="124" t="s">
        <v>82</v>
      </c>
      <c r="C69" s="560" t="s">
        <v>636</v>
      </c>
      <c r="D69" s="557"/>
      <c r="E69" s="558"/>
      <c r="F69" s="558"/>
      <c r="G69" s="558"/>
      <c r="H69" s="558"/>
      <c r="I69" s="558"/>
      <c r="J69" s="559"/>
    </row>
    <row r="70" spans="1:10" s="127" customFormat="1" ht="15.75" customHeight="1">
      <c r="A70" s="569"/>
      <c r="B70" s="558"/>
      <c r="C70" s="558"/>
      <c r="D70" s="558"/>
      <c r="E70" s="558"/>
      <c r="F70" s="558"/>
      <c r="G70" s="558"/>
      <c r="H70" s="558"/>
      <c r="I70" s="558"/>
      <c r="J70" s="559"/>
    </row>
    <row r="71" spans="1:10" s="127" customFormat="1" ht="67.5">
      <c r="A71" s="398" t="s">
        <v>494</v>
      </c>
      <c r="B71" s="116" t="s">
        <v>440</v>
      </c>
      <c r="C71" s="192" t="s">
        <v>437</v>
      </c>
      <c r="D71" s="199">
        <v>9053</v>
      </c>
      <c r="E71" s="199">
        <v>12725</v>
      </c>
      <c r="F71" s="199">
        <v>11559</v>
      </c>
      <c r="G71" s="199">
        <v>12694</v>
      </c>
      <c r="H71" s="198"/>
      <c r="I71" s="198"/>
      <c r="J71" s="386" t="s">
        <v>438</v>
      </c>
    </row>
    <row r="72" spans="1:10" s="127" customFormat="1" ht="12">
      <c r="A72" s="399"/>
      <c r="B72" s="192" t="s">
        <v>434</v>
      </c>
      <c r="C72" s="192" t="s">
        <v>433</v>
      </c>
      <c r="D72" s="199">
        <v>9027</v>
      </c>
      <c r="E72" s="199">
        <v>12694</v>
      </c>
      <c r="F72" s="199">
        <v>11505</v>
      </c>
      <c r="G72" s="199">
        <v>12621</v>
      </c>
      <c r="H72" s="198"/>
      <c r="I72" s="198"/>
      <c r="J72" s="385"/>
    </row>
    <row r="73" spans="1:10" s="127" customFormat="1" ht="12">
      <c r="A73" s="399"/>
      <c r="B73" s="192" t="s">
        <v>435</v>
      </c>
      <c r="C73" s="192" t="s">
        <v>433</v>
      </c>
      <c r="D73" s="265">
        <v>0.4</v>
      </c>
      <c r="E73" s="265">
        <v>0.5</v>
      </c>
      <c r="F73" s="265">
        <v>0.8</v>
      </c>
      <c r="G73" s="265">
        <v>1.2</v>
      </c>
      <c r="H73" s="198"/>
      <c r="I73" s="198"/>
      <c r="J73" s="385"/>
    </row>
    <row r="74" spans="1:10" s="127" customFormat="1" ht="12">
      <c r="A74" s="399"/>
      <c r="B74" s="192" t="s">
        <v>436</v>
      </c>
      <c r="C74" s="192" t="s">
        <v>433</v>
      </c>
      <c r="D74" s="265">
        <v>0.1</v>
      </c>
      <c r="E74" s="265">
        <v>0.1</v>
      </c>
      <c r="F74" s="265">
        <v>0.1</v>
      </c>
      <c r="G74" s="265">
        <v>0.2</v>
      </c>
      <c r="H74" s="198"/>
      <c r="I74" s="198"/>
      <c r="J74" s="385"/>
    </row>
    <row r="75" spans="1:10" s="127" customFormat="1">
      <c r="A75" s="399"/>
      <c r="B75" s="568"/>
      <c r="C75" s="542"/>
      <c r="D75" s="542"/>
      <c r="E75" s="542"/>
      <c r="F75" s="542"/>
      <c r="G75" s="542"/>
      <c r="H75" s="542"/>
      <c r="I75" s="543"/>
      <c r="J75" s="385"/>
    </row>
    <row r="76" spans="1:10" s="127" customFormat="1" ht="119.25" customHeight="1">
      <c r="A76" s="400"/>
      <c r="B76" s="116" t="s">
        <v>673</v>
      </c>
      <c r="C76" s="192" t="s">
        <v>437</v>
      </c>
      <c r="D76" s="199">
        <v>37092</v>
      </c>
      <c r="E76" s="199">
        <f>21771+5477</f>
        <v>27248</v>
      </c>
      <c r="F76" s="199">
        <f>18013+6665</f>
        <v>24678</v>
      </c>
      <c r="G76" s="199">
        <f>19736+7998</f>
        <v>27734</v>
      </c>
      <c r="H76" s="198"/>
      <c r="I76" s="198"/>
      <c r="J76" s="425" t="s">
        <v>813</v>
      </c>
    </row>
    <row r="77" spans="1:10" s="127" customFormat="1">
      <c r="A77" s="400"/>
      <c r="B77" s="561"/>
      <c r="C77" s="542"/>
      <c r="D77" s="542"/>
      <c r="E77" s="542"/>
      <c r="F77" s="542"/>
      <c r="G77" s="542"/>
      <c r="H77" s="542"/>
      <c r="I77" s="543"/>
      <c r="J77" s="261"/>
    </row>
    <row r="78" spans="1:10" s="127" customFormat="1" ht="22.5">
      <c r="A78" s="400"/>
      <c r="B78" s="116" t="s">
        <v>442</v>
      </c>
      <c r="C78" s="192" t="s">
        <v>437</v>
      </c>
      <c r="D78" s="199">
        <f>D71+D76</f>
        <v>46145</v>
      </c>
      <c r="E78" s="199">
        <f>E71+E76</f>
        <v>39973</v>
      </c>
      <c r="F78" s="199">
        <f>F71+F76</f>
        <v>36237</v>
      </c>
      <c r="G78" s="199">
        <f>G71+G76</f>
        <v>40428</v>
      </c>
      <c r="H78" s="232"/>
      <c r="I78" s="232"/>
      <c r="J78" s="233"/>
    </row>
    <row r="79" spans="1:10" s="127" customFormat="1">
      <c r="A79" s="400"/>
      <c r="B79" s="568"/>
      <c r="C79" s="542"/>
      <c r="D79" s="542"/>
      <c r="E79" s="542"/>
      <c r="F79" s="542"/>
      <c r="G79" s="542"/>
      <c r="H79" s="542"/>
      <c r="I79" s="543"/>
      <c r="J79" s="261"/>
    </row>
    <row r="80" spans="1:10" s="127" customFormat="1" ht="78" customHeight="1">
      <c r="A80" s="401"/>
      <c r="B80" s="116" t="s">
        <v>443</v>
      </c>
      <c r="C80" s="192" t="s">
        <v>439</v>
      </c>
      <c r="D80" s="199" t="s">
        <v>637</v>
      </c>
      <c r="E80" s="199">
        <v>28440</v>
      </c>
      <c r="F80" s="199">
        <v>25296</v>
      </c>
      <c r="G80" s="199">
        <v>25002</v>
      </c>
      <c r="H80" s="199">
        <v>21424</v>
      </c>
      <c r="I80" s="199">
        <f>19300+338</f>
        <v>19638</v>
      </c>
      <c r="J80" s="476" t="s">
        <v>886</v>
      </c>
    </row>
    <row r="81" spans="1:10" s="127" customFormat="1" ht="18.75" customHeight="1">
      <c r="A81" s="567"/>
      <c r="B81" s="542"/>
      <c r="C81" s="542"/>
      <c r="D81" s="542"/>
      <c r="E81" s="542"/>
      <c r="F81" s="542"/>
      <c r="G81" s="542"/>
      <c r="H81" s="542"/>
      <c r="I81" s="542"/>
      <c r="J81" s="543"/>
    </row>
    <row r="82" spans="1:10" s="127" customFormat="1" ht="77.25" customHeight="1">
      <c r="A82" s="354" t="s">
        <v>495</v>
      </c>
      <c r="B82" s="116" t="s">
        <v>83</v>
      </c>
      <c r="C82" s="128"/>
      <c r="D82" s="560" t="s">
        <v>594</v>
      </c>
      <c r="E82" s="600"/>
      <c r="F82" s="600"/>
      <c r="G82" s="600"/>
      <c r="H82" s="600"/>
      <c r="I82" s="600"/>
      <c r="J82" s="601"/>
    </row>
    <row r="83" spans="1:10" s="127" customFormat="1" ht="81" customHeight="1">
      <c r="A83" s="354" t="s">
        <v>496</v>
      </c>
      <c r="B83" s="116" t="s">
        <v>84</v>
      </c>
      <c r="C83" s="125"/>
      <c r="D83" s="560" t="s">
        <v>445</v>
      </c>
      <c r="E83" s="558"/>
      <c r="F83" s="558"/>
      <c r="G83" s="558"/>
      <c r="H83" s="558"/>
      <c r="I83" s="558"/>
      <c r="J83" s="559"/>
    </row>
    <row r="84" spans="1:10" s="127" customFormat="1" ht="86.25" customHeight="1">
      <c r="A84" s="354" t="s">
        <v>497</v>
      </c>
      <c r="B84" s="116" t="s">
        <v>85</v>
      </c>
      <c r="C84" s="119" t="s">
        <v>86</v>
      </c>
      <c r="D84" s="388">
        <v>47</v>
      </c>
      <c r="E84" s="260">
        <v>36</v>
      </c>
      <c r="F84" s="197">
        <v>59</v>
      </c>
      <c r="G84" s="197">
        <v>101</v>
      </c>
      <c r="H84" s="198">
        <v>85.3</v>
      </c>
      <c r="I84" s="198">
        <v>75</v>
      </c>
      <c r="J84" s="276" t="s">
        <v>316</v>
      </c>
    </row>
    <row r="85" spans="1:10" s="127" customFormat="1" ht="42" customHeight="1">
      <c r="A85" s="354" t="s">
        <v>498</v>
      </c>
      <c r="B85" s="116" t="s">
        <v>352</v>
      </c>
      <c r="C85" s="192" t="s">
        <v>433</v>
      </c>
      <c r="D85" s="388">
        <f>D74+D73</f>
        <v>0.5</v>
      </c>
      <c r="E85" s="260">
        <v>0.5</v>
      </c>
      <c r="F85" s="197">
        <v>0.9</v>
      </c>
      <c r="G85" s="197">
        <v>1.4</v>
      </c>
      <c r="H85" s="200" t="s">
        <v>102</v>
      </c>
      <c r="I85" s="200" t="s">
        <v>102</v>
      </c>
      <c r="J85" s="363" t="s">
        <v>608</v>
      </c>
    </row>
    <row r="86" spans="1:10" s="127" customFormat="1" ht="73.5" customHeight="1">
      <c r="A86" s="354" t="s">
        <v>499</v>
      </c>
      <c r="B86" s="116" t="s">
        <v>87</v>
      </c>
      <c r="C86" s="126"/>
      <c r="D86" s="560" t="s">
        <v>609</v>
      </c>
      <c r="E86" s="558"/>
      <c r="F86" s="558"/>
      <c r="G86" s="558"/>
      <c r="H86" s="558"/>
      <c r="I86" s="558"/>
      <c r="J86" s="559"/>
    </row>
    <row r="87" spans="1:10" s="127" customFormat="1" ht="23.25" customHeight="1">
      <c r="A87" s="353"/>
      <c r="B87" s="253"/>
      <c r="C87" s="295"/>
      <c r="D87" s="579"/>
      <c r="E87" s="558"/>
      <c r="F87" s="558"/>
      <c r="G87" s="558"/>
      <c r="H87" s="558"/>
      <c r="I87" s="558"/>
      <c r="J87" s="559"/>
    </row>
    <row r="88" spans="1:10" s="127" customFormat="1" ht="33" customHeight="1">
      <c r="A88" s="552" t="s">
        <v>500</v>
      </c>
      <c r="B88" s="561" t="s">
        <v>88</v>
      </c>
      <c r="C88" s="562"/>
      <c r="D88" s="371"/>
      <c r="E88" s="579"/>
      <c r="F88" s="558"/>
      <c r="G88" s="558"/>
      <c r="H88" s="558"/>
      <c r="I88" s="558"/>
      <c r="J88" s="559"/>
    </row>
    <row r="89" spans="1:10" s="127" customFormat="1" ht="56.25" customHeight="1">
      <c r="A89" s="553"/>
      <c r="B89" s="129" t="s">
        <v>184</v>
      </c>
      <c r="C89" s="192" t="s">
        <v>433</v>
      </c>
      <c r="D89" s="198" t="s">
        <v>637</v>
      </c>
      <c r="E89" s="198">
        <v>1264</v>
      </c>
      <c r="F89" s="198">
        <v>1715</v>
      </c>
      <c r="G89" s="198">
        <v>1750</v>
      </c>
      <c r="H89" s="198">
        <v>1389</v>
      </c>
      <c r="I89" s="198">
        <v>914</v>
      </c>
      <c r="J89" s="591" t="s">
        <v>814</v>
      </c>
    </row>
    <row r="90" spans="1:10" s="127" customFormat="1" ht="11.25">
      <c r="A90" s="553"/>
      <c r="B90" s="129" t="s">
        <v>240</v>
      </c>
      <c r="C90" s="192" t="s">
        <v>433</v>
      </c>
      <c r="D90" s="198" t="s">
        <v>637</v>
      </c>
      <c r="E90" s="198">
        <v>1271</v>
      </c>
      <c r="F90" s="198">
        <v>472</v>
      </c>
      <c r="G90" s="198">
        <v>1691</v>
      </c>
      <c r="H90" s="198">
        <v>1582</v>
      </c>
      <c r="I90" s="198">
        <v>171</v>
      </c>
      <c r="J90" s="592"/>
    </row>
    <row r="91" spans="1:10" s="127" customFormat="1" ht="33.75" customHeight="1">
      <c r="A91" s="553"/>
      <c r="B91" s="129" t="s">
        <v>239</v>
      </c>
      <c r="C91" s="192" t="s">
        <v>433</v>
      </c>
      <c r="D91" s="198" t="s">
        <v>637</v>
      </c>
      <c r="E91" s="198">
        <v>9615</v>
      </c>
      <c r="F91" s="198">
        <v>7962</v>
      </c>
      <c r="G91" s="198">
        <v>9806</v>
      </c>
      <c r="H91" s="198">
        <v>7581</v>
      </c>
      <c r="I91" s="198">
        <v>6532</v>
      </c>
      <c r="J91" s="592"/>
    </row>
    <row r="92" spans="1:10" s="127" customFormat="1" ht="22.5">
      <c r="A92" s="553"/>
      <c r="B92" s="129" t="s">
        <v>815</v>
      </c>
      <c r="C92" s="192" t="s">
        <v>433</v>
      </c>
      <c r="D92" s="198" t="s">
        <v>637</v>
      </c>
      <c r="E92" s="198">
        <v>925</v>
      </c>
      <c r="F92" s="198">
        <v>444</v>
      </c>
      <c r="G92" s="198">
        <v>1074</v>
      </c>
      <c r="H92" s="198">
        <v>1287</v>
      </c>
      <c r="I92" s="198">
        <v>1075</v>
      </c>
      <c r="J92" s="592"/>
    </row>
    <row r="93" spans="1:10" s="127" customFormat="1" ht="22.5">
      <c r="A93" s="553"/>
      <c r="B93" s="129" t="s">
        <v>243</v>
      </c>
      <c r="C93" s="192" t="s">
        <v>433</v>
      </c>
      <c r="D93" s="198" t="s">
        <v>637</v>
      </c>
      <c r="E93" s="198">
        <v>1352</v>
      </c>
      <c r="F93" s="198">
        <v>1427</v>
      </c>
      <c r="G93" s="198">
        <v>1598</v>
      </c>
      <c r="H93" s="198">
        <v>984</v>
      </c>
      <c r="I93" s="198">
        <v>982</v>
      </c>
      <c r="J93" s="592"/>
    </row>
    <row r="94" spans="1:10" s="127" customFormat="1" ht="33.75" customHeight="1">
      <c r="A94" s="554"/>
      <c r="B94" s="129" t="s">
        <v>241</v>
      </c>
      <c r="C94" s="192" t="s">
        <v>433</v>
      </c>
      <c r="D94" s="198" t="s">
        <v>637</v>
      </c>
      <c r="E94" s="198">
        <v>4196</v>
      </c>
      <c r="F94" s="198">
        <v>2619</v>
      </c>
      <c r="G94" s="198">
        <v>800</v>
      </c>
      <c r="H94" s="198">
        <v>738</v>
      </c>
      <c r="I94" s="198">
        <v>770</v>
      </c>
      <c r="J94" s="592"/>
    </row>
    <row r="95" spans="1:10" s="127" customFormat="1" ht="24">
      <c r="A95" s="354" t="s">
        <v>501</v>
      </c>
      <c r="B95" s="124" t="s">
        <v>92</v>
      </c>
      <c r="C95" s="126"/>
      <c r="D95" s="198" t="s">
        <v>637</v>
      </c>
      <c r="E95" s="259" t="s">
        <v>8</v>
      </c>
      <c r="F95" s="200" t="s">
        <v>8</v>
      </c>
      <c r="G95" s="197" t="s">
        <v>8</v>
      </c>
      <c r="H95" s="197" t="s">
        <v>8</v>
      </c>
      <c r="I95" s="197" t="s">
        <v>8</v>
      </c>
      <c r="J95" s="593"/>
    </row>
    <row r="96" spans="1:10" s="127" customFormat="1" ht="33.75" customHeight="1">
      <c r="A96" s="354" t="s">
        <v>502</v>
      </c>
      <c r="B96" s="124" t="s">
        <v>93</v>
      </c>
      <c r="C96" s="126"/>
      <c r="D96" s="556" t="s">
        <v>368</v>
      </c>
      <c r="E96" s="558"/>
      <c r="F96" s="558"/>
      <c r="G96" s="558"/>
      <c r="H96" s="558"/>
      <c r="I96" s="558"/>
      <c r="J96" s="559"/>
    </row>
    <row r="97" spans="1:10" s="127" customFormat="1" ht="87.75" customHeight="1">
      <c r="A97" s="354" t="s">
        <v>503</v>
      </c>
      <c r="B97" s="116" t="s">
        <v>94</v>
      </c>
      <c r="C97" s="126"/>
      <c r="D97" s="556" t="s">
        <v>1</v>
      </c>
      <c r="E97" s="558"/>
      <c r="F97" s="558"/>
      <c r="G97" s="558"/>
      <c r="H97" s="558"/>
      <c r="I97" s="558"/>
      <c r="J97" s="559"/>
    </row>
    <row r="98" spans="1:10" s="127" customFormat="1" ht="45">
      <c r="A98" s="354" t="s">
        <v>504</v>
      </c>
      <c r="B98" s="124" t="s">
        <v>95</v>
      </c>
      <c r="C98" s="125"/>
      <c r="D98" s="416" t="s">
        <v>8</v>
      </c>
      <c r="E98" s="258" t="s">
        <v>8</v>
      </c>
      <c r="F98" s="200" t="s">
        <v>8</v>
      </c>
      <c r="G98" s="197" t="s">
        <v>8</v>
      </c>
      <c r="H98" s="198" t="s">
        <v>8</v>
      </c>
      <c r="I98" s="198" t="s">
        <v>8</v>
      </c>
      <c r="J98" s="197"/>
    </row>
    <row r="99" spans="1:10" s="127" customFormat="1">
      <c r="A99" s="569"/>
      <c r="B99" s="558"/>
      <c r="C99" s="558"/>
      <c r="D99" s="558"/>
      <c r="E99" s="558"/>
      <c r="F99" s="558"/>
      <c r="G99" s="558"/>
      <c r="H99" s="558"/>
      <c r="I99" s="558"/>
      <c r="J99" s="559"/>
    </row>
    <row r="100" spans="1:10" s="127" customFormat="1" ht="27" customHeight="1">
      <c r="A100" s="552" t="s">
        <v>505</v>
      </c>
      <c r="B100" s="569" t="s">
        <v>133</v>
      </c>
      <c r="C100" s="566"/>
      <c r="D100" s="566"/>
      <c r="E100" s="566"/>
      <c r="F100" s="566"/>
      <c r="G100" s="566"/>
      <c r="H100" s="566"/>
      <c r="I100" s="566"/>
      <c r="J100" s="608"/>
    </row>
    <row r="101" spans="1:10" s="127" customFormat="1" ht="78.75">
      <c r="A101" s="553"/>
      <c r="B101" s="122" t="s">
        <v>112</v>
      </c>
      <c r="C101" s="117" t="s">
        <v>103</v>
      </c>
      <c r="D101" s="198">
        <v>50720</v>
      </c>
      <c r="E101" s="198">
        <v>41700</v>
      </c>
      <c r="F101" s="198">
        <v>30970</v>
      </c>
      <c r="G101" s="198">
        <f>0.42*92000</f>
        <v>38640</v>
      </c>
      <c r="H101" s="198">
        <f>0.43*93000</f>
        <v>39990</v>
      </c>
      <c r="I101" s="198" t="s">
        <v>104</v>
      </c>
      <c r="J101" s="202" t="s">
        <v>2</v>
      </c>
    </row>
    <row r="102" spans="1:10" s="127" customFormat="1" ht="56.25">
      <c r="A102" s="554"/>
      <c r="B102" s="122" t="s">
        <v>106</v>
      </c>
      <c r="C102" s="117" t="s">
        <v>105</v>
      </c>
      <c r="D102" s="203">
        <v>110.3</v>
      </c>
      <c r="E102" s="203">
        <v>112.1</v>
      </c>
      <c r="F102" s="203">
        <v>102.6</v>
      </c>
      <c r="G102" s="204">
        <v>114.6</v>
      </c>
      <c r="H102" s="204">
        <v>115.8</v>
      </c>
      <c r="I102" s="198" t="s">
        <v>104</v>
      </c>
      <c r="J102" s="202" t="s">
        <v>3</v>
      </c>
    </row>
    <row r="103" spans="1:10" s="127" customFormat="1" ht="39" customHeight="1">
      <c r="A103" s="354" t="s">
        <v>506</v>
      </c>
      <c r="B103" s="124" t="s">
        <v>99</v>
      </c>
      <c r="C103" s="126"/>
      <c r="D103" s="556" t="s">
        <v>317</v>
      </c>
      <c r="E103" s="558"/>
      <c r="F103" s="558"/>
      <c r="G103" s="558"/>
      <c r="H103" s="558"/>
      <c r="I103" s="558"/>
      <c r="J103" s="559"/>
    </row>
    <row r="104" spans="1:10" s="132" customFormat="1" ht="12">
      <c r="A104" s="358"/>
      <c r="B104" s="131"/>
      <c r="C104" s="133"/>
      <c r="D104" s="133"/>
      <c r="E104" s="133"/>
      <c r="F104" s="134"/>
      <c r="G104" s="134"/>
      <c r="H104" s="135"/>
      <c r="I104" s="135"/>
      <c r="J104" s="134"/>
    </row>
    <row r="105" spans="1:10" s="137" customFormat="1">
      <c r="A105" s="358"/>
      <c r="B105" s="136"/>
      <c r="C105" s="138"/>
      <c r="D105" s="138"/>
      <c r="E105" s="138"/>
      <c r="F105" s="134"/>
      <c r="G105" s="123"/>
      <c r="H105" s="139"/>
      <c r="I105" s="139"/>
      <c r="J105" s="134"/>
    </row>
    <row r="106" spans="1:10" s="137" customFormat="1">
      <c r="A106" s="358"/>
      <c r="B106" s="136"/>
      <c r="C106" s="138"/>
      <c r="D106" s="377"/>
      <c r="E106" s="138"/>
      <c r="F106" s="134"/>
      <c r="G106" s="123"/>
      <c r="H106" s="139"/>
      <c r="I106" s="139"/>
      <c r="J106" s="134"/>
    </row>
    <row r="107" spans="1:10" s="137" customFormat="1">
      <c r="A107" s="358"/>
      <c r="B107" s="136"/>
      <c r="C107" s="138"/>
      <c r="D107" s="138"/>
      <c r="E107" s="138"/>
      <c r="F107" s="134"/>
      <c r="G107" s="123"/>
      <c r="H107" s="139"/>
      <c r="I107" s="139"/>
      <c r="J107" s="134"/>
    </row>
    <row r="108" spans="1:10" s="137" customFormat="1">
      <c r="A108" s="358"/>
      <c r="B108" s="136"/>
      <c r="C108" s="138"/>
      <c r="D108" s="138"/>
      <c r="E108" s="138"/>
      <c r="F108" s="134"/>
      <c r="G108" s="123"/>
      <c r="H108" s="139"/>
      <c r="I108" s="139"/>
      <c r="J108" s="134"/>
    </row>
    <row r="109" spans="1:10" s="137" customFormat="1">
      <c r="A109" s="358"/>
      <c r="B109" s="136"/>
      <c r="C109" s="138"/>
      <c r="D109" s="138"/>
      <c r="E109" s="138"/>
      <c r="F109" s="134"/>
      <c r="G109" s="123"/>
      <c r="H109" s="139"/>
      <c r="I109" s="139"/>
      <c r="J109" s="134"/>
    </row>
    <row r="110" spans="1:10" s="137" customFormat="1">
      <c r="A110" s="358"/>
      <c r="B110" s="136"/>
      <c r="C110" s="138"/>
      <c r="D110" s="138"/>
      <c r="E110" s="138"/>
      <c r="F110" s="134"/>
      <c r="G110" s="123"/>
      <c r="H110" s="139"/>
      <c r="I110" s="139"/>
      <c r="J110" s="134"/>
    </row>
    <row r="111" spans="1:10" s="137" customFormat="1">
      <c r="A111" s="358"/>
      <c r="B111" s="136"/>
      <c r="C111" s="138"/>
      <c r="D111" s="138"/>
      <c r="E111" s="138"/>
      <c r="F111" s="134"/>
      <c r="G111" s="123"/>
      <c r="H111" s="139"/>
      <c r="I111" s="139"/>
      <c r="J111" s="134"/>
    </row>
    <row r="112" spans="1:10" s="137" customFormat="1">
      <c r="A112" s="358"/>
      <c r="B112" s="136"/>
      <c r="C112" s="138"/>
      <c r="D112" s="138"/>
      <c r="E112" s="138"/>
      <c r="F112" s="134"/>
      <c r="G112" s="123"/>
      <c r="H112" s="139"/>
      <c r="I112" s="139"/>
      <c r="J112" s="134"/>
    </row>
    <row r="113" spans="1:10" s="137" customFormat="1">
      <c r="A113" s="358"/>
      <c r="B113" s="136"/>
      <c r="C113" s="138"/>
      <c r="D113" s="138"/>
      <c r="E113" s="138"/>
      <c r="F113" s="134"/>
      <c r="G113" s="123"/>
      <c r="H113" s="139"/>
      <c r="I113" s="139"/>
      <c r="J113" s="134"/>
    </row>
    <row r="114" spans="1:10" s="137" customFormat="1">
      <c r="A114" s="358"/>
      <c r="B114" s="136"/>
      <c r="C114" s="138"/>
      <c r="D114" s="138"/>
      <c r="E114" s="138"/>
      <c r="F114" s="134"/>
      <c r="G114" s="123"/>
      <c r="H114" s="139"/>
      <c r="I114" s="139"/>
      <c r="J114" s="134"/>
    </row>
    <row r="115" spans="1:10" s="137" customFormat="1">
      <c r="A115" s="358"/>
      <c r="B115" s="136"/>
      <c r="C115" s="138"/>
      <c r="D115" s="138"/>
      <c r="E115" s="138"/>
      <c r="F115" s="134"/>
      <c r="G115" s="123"/>
      <c r="H115" s="139"/>
      <c r="I115" s="139"/>
      <c r="J115" s="134"/>
    </row>
    <row r="116" spans="1:10" s="137" customFormat="1">
      <c r="A116" s="358"/>
      <c r="B116" s="136"/>
      <c r="C116" s="138"/>
      <c r="D116" s="138"/>
      <c r="E116" s="138"/>
      <c r="F116" s="134"/>
      <c r="G116" s="123"/>
      <c r="H116" s="139"/>
      <c r="I116" s="139"/>
      <c r="J116" s="134"/>
    </row>
    <row r="117" spans="1:10" s="137" customFormat="1">
      <c r="A117" s="358"/>
      <c r="B117" s="136"/>
      <c r="C117" s="138"/>
      <c r="D117" s="138"/>
      <c r="E117" s="138"/>
      <c r="F117" s="134"/>
      <c r="G117" s="123"/>
      <c r="H117" s="139"/>
      <c r="I117" s="139"/>
      <c r="J117" s="134"/>
    </row>
    <row r="118" spans="1:10" s="137" customFormat="1">
      <c r="A118" s="358"/>
      <c r="B118" s="136"/>
      <c r="C118" s="138"/>
      <c r="D118" s="138"/>
      <c r="E118" s="138"/>
      <c r="F118" s="134"/>
      <c r="G118" s="123"/>
      <c r="H118" s="139"/>
      <c r="I118" s="139"/>
      <c r="J118" s="134"/>
    </row>
    <row r="119" spans="1:10" s="137" customFormat="1">
      <c r="A119" s="358"/>
      <c r="B119" s="136"/>
      <c r="C119" s="138"/>
      <c r="D119" s="138"/>
      <c r="E119" s="138"/>
      <c r="F119" s="134"/>
      <c r="G119" s="123"/>
      <c r="H119" s="139"/>
      <c r="I119" s="139"/>
      <c r="J119" s="134"/>
    </row>
    <row r="120" spans="1:10" s="137" customFormat="1">
      <c r="A120" s="358"/>
      <c r="B120" s="136"/>
      <c r="C120" s="138"/>
      <c r="D120" s="138"/>
      <c r="E120" s="138"/>
      <c r="F120" s="134"/>
      <c r="G120" s="123"/>
      <c r="H120" s="139"/>
      <c r="I120" s="139"/>
      <c r="J120" s="134"/>
    </row>
    <row r="121" spans="1:10" s="137" customFormat="1">
      <c r="A121" s="358"/>
      <c r="B121" s="136"/>
      <c r="C121" s="138"/>
      <c r="D121" s="138"/>
      <c r="E121" s="138"/>
      <c r="F121" s="134"/>
      <c r="G121" s="123"/>
      <c r="H121" s="139"/>
      <c r="I121" s="139"/>
      <c r="J121" s="134"/>
    </row>
    <row r="122" spans="1:10" s="137" customFormat="1">
      <c r="A122" s="358"/>
      <c r="B122" s="136"/>
      <c r="C122" s="138"/>
      <c r="D122" s="138"/>
      <c r="E122" s="138"/>
      <c r="F122" s="134"/>
      <c r="G122" s="123"/>
      <c r="H122" s="139"/>
      <c r="I122" s="139"/>
      <c r="J122" s="134"/>
    </row>
    <row r="123" spans="1:10" s="137" customFormat="1">
      <c r="A123" s="358"/>
      <c r="B123" s="136"/>
      <c r="C123" s="138"/>
      <c r="D123" s="138"/>
      <c r="E123" s="138"/>
      <c r="F123" s="134"/>
      <c r="G123" s="123"/>
      <c r="H123" s="139"/>
      <c r="I123" s="139"/>
      <c r="J123" s="134"/>
    </row>
    <row r="124" spans="1:10" s="137" customFormat="1">
      <c r="A124" s="358"/>
      <c r="B124" s="136"/>
      <c r="C124" s="138"/>
      <c r="D124" s="138"/>
      <c r="E124" s="138"/>
      <c r="F124" s="134"/>
      <c r="G124" s="123"/>
      <c r="H124" s="139"/>
      <c r="I124" s="139"/>
      <c r="J124" s="134"/>
    </row>
    <row r="125" spans="1:10" s="137" customFormat="1">
      <c r="A125" s="358"/>
      <c r="B125" s="136"/>
      <c r="C125" s="138"/>
      <c r="D125" s="138"/>
      <c r="E125" s="138"/>
      <c r="F125" s="134"/>
      <c r="G125" s="123"/>
      <c r="H125" s="139"/>
      <c r="I125" s="139"/>
      <c r="J125" s="134"/>
    </row>
    <row r="126" spans="1:10" s="137" customFormat="1">
      <c r="A126" s="358"/>
      <c r="B126" s="136"/>
      <c r="C126" s="138"/>
      <c r="D126" s="138"/>
      <c r="E126" s="138"/>
      <c r="F126" s="134"/>
      <c r="G126" s="123"/>
      <c r="H126" s="139"/>
      <c r="I126" s="139"/>
      <c r="J126" s="134"/>
    </row>
    <row r="127" spans="1:10" s="137" customFormat="1">
      <c r="A127" s="358"/>
      <c r="B127" s="136"/>
      <c r="C127" s="138"/>
      <c r="D127" s="138"/>
      <c r="E127" s="138"/>
      <c r="F127" s="134"/>
      <c r="G127" s="123"/>
      <c r="H127" s="139"/>
      <c r="I127" s="139"/>
      <c r="J127" s="134"/>
    </row>
    <row r="128" spans="1:10" s="137" customFormat="1">
      <c r="A128" s="358"/>
      <c r="B128" s="136"/>
      <c r="C128" s="138"/>
      <c r="D128" s="138"/>
      <c r="E128" s="138"/>
      <c r="F128" s="134"/>
      <c r="G128" s="123"/>
      <c r="H128" s="139"/>
      <c r="I128" s="139"/>
      <c r="J128" s="134"/>
    </row>
    <row r="129" spans="1:10" s="137" customFormat="1">
      <c r="A129" s="358"/>
      <c r="B129" s="136"/>
      <c r="C129" s="138"/>
      <c r="D129" s="138"/>
      <c r="E129" s="138"/>
      <c r="F129" s="134"/>
      <c r="G129" s="123"/>
      <c r="H129" s="139"/>
      <c r="I129" s="139"/>
      <c r="J129" s="134"/>
    </row>
    <row r="130" spans="1:10" s="137" customFormat="1">
      <c r="A130" s="358"/>
      <c r="B130" s="136"/>
      <c r="C130" s="138"/>
      <c r="D130" s="138"/>
      <c r="E130" s="138"/>
      <c r="F130" s="134"/>
      <c r="G130" s="123"/>
      <c r="H130" s="139"/>
      <c r="I130" s="139"/>
      <c r="J130" s="134"/>
    </row>
    <row r="131" spans="1:10" s="137" customFormat="1">
      <c r="A131" s="358"/>
      <c r="B131" s="136"/>
      <c r="C131" s="138"/>
      <c r="D131" s="138"/>
      <c r="E131" s="138"/>
      <c r="F131" s="134"/>
      <c r="G131" s="123"/>
      <c r="H131" s="139"/>
      <c r="I131" s="139"/>
      <c r="J131" s="134"/>
    </row>
    <row r="132" spans="1:10" s="137" customFormat="1">
      <c r="A132" s="358"/>
      <c r="B132" s="136"/>
      <c r="C132" s="138"/>
      <c r="D132" s="138"/>
      <c r="E132" s="138"/>
      <c r="F132" s="134"/>
      <c r="G132" s="123"/>
      <c r="H132" s="139"/>
      <c r="I132" s="139"/>
      <c r="J132" s="134"/>
    </row>
    <row r="133" spans="1:10" s="137" customFormat="1">
      <c r="A133" s="358"/>
      <c r="B133" s="136"/>
      <c r="C133" s="138"/>
      <c r="D133" s="138"/>
      <c r="E133" s="138"/>
      <c r="F133" s="134"/>
      <c r="G133" s="123"/>
      <c r="H133" s="139"/>
      <c r="I133" s="139"/>
      <c r="J133" s="134"/>
    </row>
    <row r="134" spans="1:10" s="137" customFormat="1">
      <c r="A134" s="358"/>
      <c r="B134" s="136"/>
      <c r="C134" s="138"/>
      <c r="D134" s="138"/>
      <c r="E134" s="138"/>
      <c r="F134" s="134"/>
      <c r="G134" s="123"/>
      <c r="H134" s="139"/>
      <c r="I134" s="139"/>
      <c r="J134" s="134"/>
    </row>
    <row r="135" spans="1:10" s="137" customFormat="1">
      <c r="A135" s="358"/>
      <c r="B135" s="136"/>
      <c r="C135" s="138"/>
      <c r="D135" s="138"/>
      <c r="E135" s="138"/>
      <c r="F135" s="134"/>
      <c r="G135" s="123"/>
      <c r="H135" s="139"/>
      <c r="I135" s="139"/>
      <c r="J135" s="134"/>
    </row>
    <row r="136" spans="1:10" s="137" customFormat="1">
      <c r="A136" s="358"/>
      <c r="B136" s="136"/>
      <c r="C136" s="138"/>
      <c r="D136" s="138"/>
      <c r="E136" s="138"/>
      <c r="F136" s="134"/>
      <c r="G136" s="123"/>
      <c r="H136" s="139"/>
      <c r="I136" s="139"/>
      <c r="J136" s="134"/>
    </row>
    <row r="137" spans="1:10" s="137" customFormat="1">
      <c r="A137" s="358"/>
      <c r="B137" s="136"/>
      <c r="C137" s="138"/>
      <c r="D137" s="138"/>
      <c r="E137" s="138"/>
      <c r="F137" s="134"/>
      <c r="G137" s="123"/>
      <c r="H137" s="139"/>
      <c r="I137" s="139"/>
      <c r="J137" s="134"/>
    </row>
    <row r="138" spans="1:10" s="137" customFormat="1">
      <c r="A138" s="358"/>
      <c r="B138" s="136"/>
      <c r="C138" s="138"/>
      <c r="D138" s="138"/>
      <c r="E138" s="138"/>
      <c r="F138" s="134"/>
      <c r="G138" s="123"/>
      <c r="H138" s="139"/>
      <c r="I138" s="139"/>
      <c r="J138" s="134"/>
    </row>
    <row r="139" spans="1:10" s="137" customFormat="1">
      <c r="A139" s="358"/>
      <c r="B139" s="136"/>
      <c r="C139" s="138"/>
      <c r="D139" s="138"/>
      <c r="E139" s="138"/>
      <c r="F139" s="134"/>
      <c r="G139" s="123"/>
      <c r="H139" s="139"/>
      <c r="I139" s="139"/>
      <c r="J139" s="134"/>
    </row>
    <row r="140" spans="1:10" s="137" customFormat="1">
      <c r="A140" s="358"/>
      <c r="B140" s="136"/>
      <c r="C140" s="138"/>
      <c r="D140" s="138"/>
      <c r="E140" s="138"/>
      <c r="F140" s="134"/>
      <c r="G140" s="123"/>
      <c r="H140" s="139"/>
      <c r="I140" s="139"/>
      <c r="J140" s="134"/>
    </row>
    <row r="141" spans="1:10" s="137" customFormat="1">
      <c r="A141" s="358"/>
      <c r="B141" s="136"/>
      <c r="C141" s="138"/>
      <c r="D141" s="138"/>
      <c r="E141" s="138"/>
      <c r="F141" s="134"/>
      <c r="G141" s="123"/>
      <c r="H141" s="139"/>
      <c r="I141" s="139"/>
      <c r="J141" s="134"/>
    </row>
    <row r="142" spans="1:10" s="137" customFormat="1">
      <c r="A142" s="358"/>
      <c r="B142" s="136"/>
      <c r="C142" s="138"/>
      <c r="D142" s="138"/>
      <c r="E142" s="138"/>
      <c r="F142" s="134"/>
      <c r="G142" s="123"/>
      <c r="H142" s="139"/>
      <c r="I142" s="139"/>
      <c r="J142" s="134"/>
    </row>
    <row r="143" spans="1:10" s="137" customFormat="1">
      <c r="A143" s="358"/>
      <c r="B143" s="136"/>
      <c r="C143" s="138"/>
      <c r="D143" s="138"/>
      <c r="E143" s="138"/>
      <c r="F143" s="134"/>
      <c r="G143" s="123"/>
      <c r="H143" s="139"/>
      <c r="I143" s="139"/>
      <c r="J143" s="134"/>
    </row>
    <row r="144" spans="1:10" s="137" customFormat="1">
      <c r="A144" s="358"/>
      <c r="B144" s="136"/>
      <c r="C144" s="138"/>
      <c r="D144" s="138"/>
      <c r="E144" s="138"/>
      <c r="F144" s="134"/>
      <c r="G144" s="123"/>
      <c r="H144" s="139"/>
      <c r="I144" s="139"/>
      <c r="J144" s="134"/>
    </row>
    <row r="145" spans="1:10" s="137" customFormat="1">
      <c r="A145" s="358"/>
      <c r="B145" s="136"/>
      <c r="C145" s="138"/>
      <c r="D145" s="138"/>
      <c r="E145" s="138"/>
      <c r="F145" s="134"/>
      <c r="G145" s="123"/>
      <c r="H145" s="139"/>
      <c r="I145" s="139"/>
      <c r="J145" s="134"/>
    </row>
    <row r="146" spans="1:10" s="137" customFormat="1">
      <c r="A146" s="358"/>
      <c r="B146" s="136"/>
      <c r="C146" s="138"/>
      <c r="D146" s="138"/>
      <c r="E146" s="138"/>
      <c r="F146" s="134"/>
      <c r="G146" s="123"/>
      <c r="H146" s="139"/>
      <c r="I146" s="139"/>
      <c r="J146" s="134"/>
    </row>
    <row r="147" spans="1:10" s="137" customFormat="1">
      <c r="A147" s="358"/>
      <c r="B147" s="136"/>
      <c r="C147" s="138"/>
      <c r="D147" s="138"/>
      <c r="E147" s="138"/>
      <c r="F147" s="134"/>
      <c r="G147" s="123"/>
      <c r="H147" s="139"/>
      <c r="I147" s="139"/>
      <c r="J147" s="134"/>
    </row>
    <row r="148" spans="1:10" s="137" customFormat="1">
      <c r="A148" s="358"/>
      <c r="B148" s="136"/>
      <c r="C148" s="138"/>
      <c r="D148" s="138"/>
      <c r="E148" s="138"/>
      <c r="F148" s="134"/>
      <c r="G148" s="123"/>
      <c r="H148" s="139"/>
      <c r="I148" s="139"/>
      <c r="J148" s="134"/>
    </row>
    <row r="149" spans="1:10" s="137" customFormat="1">
      <c r="A149" s="358"/>
      <c r="B149" s="136"/>
      <c r="C149" s="138"/>
      <c r="D149" s="138"/>
      <c r="E149" s="138"/>
      <c r="F149" s="134"/>
      <c r="G149" s="123"/>
      <c r="H149" s="139"/>
      <c r="I149" s="139"/>
      <c r="J149" s="134"/>
    </row>
    <row r="150" spans="1:10" s="137" customFormat="1">
      <c r="A150" s="358"/>
      <c r="B150" s="136"/>
      <c r="C150" s="138"/>
      <c r="D150" s="138"/>
      <c r="E150" s="138"/>
      <c r="F150" s="134"/>
      <c r="G150" s="123"/>
      <c r="H150" s="139"/>
      <c r="I150" s="139"/>
      <c r="J150" s="134"/>
    </row>
    <row r="151" spans="1:10" s="137" customFormat="1">
      <c r="A151" s="358"/>
      <c r="B151" s="136"/>
      <c r="C151" s="138"/>
      <c r="D151" s="138"/>
      <c r="E151" s="138"/>
      <c r="F151" s="134"/>
      <c r="G151" s="123"/>
      <c r="H151" s="139"/>
      <c r="I151" s="139"/>
      <c r="J151" s="134"/>
    </row>
    <row r="152" spans="1:10" s="137" customFormat="1">
      <c r="A152" s="358"/>
      <c r="B152" s="136"/>
      <c r="C152" s="138"/>
      <c r="D152" s="138"/>
      <c r="E152" s="138"/>
      <c r="F152" s="134"/>
      <c r="G152" s="123"/>
      <c r="H152" s="139"/>
      <c r="I152" s="139"/>
      <c r="J152" s="134"/>
    </row>
    <row r="153" spans="1:10" s="137" customFormat="1">
      <c r="A153" s="358"/>
      <c r="B153" s="136"/>
      <c r="C153" s="138"/>
      <c r="D153" s="138"/>
      <c r="E153" s="138"/>
      <c r="F153" s="134"/>
      <c r="G153" s="123"/>
      <c r="H153" s="139"/>
      <c r="I153" s="139"/>
      <c r="J153" s="134"/>
    </row>
    <row r="154" spans="1:10" s="137" customFormat="1">
      <c r="A154" s="358"/>
      <c r="B154" s="136"/>
      <c r="C154" s="138"/>
      <c r="D154" s="138"/>
      <c r="E154" s="138"/>
      <c r="F154" s="134"/>
      <c r="G154" s="123"/>
      <c r="H154" s="139"/>
      <c r="I154" s="139"/>
      <c r="J154" s="134"/>
    </row>
    <row r="155" spans="1:10" s="137" customFormat="1">
      <c r="A155" s="358"/>
      <c r="B155" s="136"/>
      <c r="C155" s="138"/>
      <c r="D155" s="138"/>
      <c r="E155" s="138"/>
      <c r="F155" s="134"/>
      <c r="G155" s="123"/>
      <c r="H155" s="139"/>
      <c r="I155" s="139"/>
      <c r="J155" s="134"/>
    </row>
    <row r="156" spans="1:10" s="137" customFormat="1">
      <c r="A156" s="358"/>
      <c r="B156" s="136"/>
      <c r="C156" s="138"/>
      <c r="D156" s="138"/>
      <c r="E156" s="138"/>
      <c r="F156" s="134"/>
      <c r="G156" s="123"/>
      <c r="H156" s="139"/>
      <c r="I156" s="139"/>
      <c r="J156" s="134"/>
    </row>
    <row r="157" spans="1:10" s="137" customFormat="1">
      <c r="A157" s="358"/>
      <c r="B157" s="136"/>
      <c r="C157" s="138"/>
      <c r="D157" s="138"/>
      <c r="E157" s="138"/>
      <c r="F157" s="134"/>
      <c r="G157" s="123"/>
      <c r="H157" s="139"/>
      <c r="I157" s="139"/>
      <c r="J157" s="134"/>
    </row>
    <row r="158" spans="1:10" s="137" customFormat="1">
      <c r="A158" s="358"/>
      <c r="B158" s="136"/>
      <c r="C158" s="138"/>
      <c r="D158" s="138"/>
      <c r="E158" s="138"/>
      <c r="F158" s="134"/>
      <c r="G158" s="123"/>
      <c r="H158" s="139"/>
      <c r="I158" s="139"/>
      <c r="J158" s="134"/>
    </row>
    <row r="159" spans="1:10" s="137" customFormat="1">
      <c r="A159" s="358"/>
      <c r="B159" s="136"/>
      <c r="C159" s="138"/>
      <c r="D159" s="138"/>
      <c r="E159" s="138"/>
      <c r="F159" s="134"/>
      <c r="G159" s="123"/>
      <c r="H159" s="139"/>
      <c r="I159" s="139"/>
      <c r="J159" s="134"/>
    </row>
    <row r="160" spans="1:10" s="137" customFormat="1">
      <c r="A160" s="358"/>
      <c r="B160" s="136"/>
      <c r="C160" s="138"/>
      <c r="D160" s="138"/>
      <c r="E160" s="138"/>
      <c r="F160" s="134"/>
      <c r="G160" s="123"/>
      <c r="H160" s="139"/>
      <c r="I160" s="139"/>
      <c r="J160" s="134"/>
    </row>
    <row r="161" spans="1:10" s="137" customFormat="1">
      <c r="A161" s="358"/>
      <c r="B161" s="136"/>
      <c r="C161" s="138"/>
      <c r="D161" s="138"/>
      <c r="E161" s="138"/>
      <c r="F161" s="134"/>
      <c r="G161" s="123"/>
      <c r="H161" s="139"/>
      <c r="I161" s="139"/>
      <c r="J161" s="134"/>
    </row>
    <row r="162" spans="1:10" s="137" customFormat="1">
      <c r="A162" s="358"/>
      <c r="B162" s="136"/>
      <c r="C162" s="138"/>
      <c r="D162" s="138"/>
      <c r="E162" s="138"/>
      <c r="F162" s="134"/>
      <c r="G162" s="123"/>
      <c r="H162" s="139"/>
      <c r="I162" s="139"/>
      <c r="J162" s="134"/>
    </row>
    <row r="163" spans="1:10" s="137" customFormat="1">
      <c r="A163" s="358"/>
      <c r="B163" s="136"/>
      <c r="C163" s="138"/>
      <c r="D163" s="138"/>
      <c r="E163" s="138"/>
      <c r="F163" s="134"/>
      <c r="G163" s="123"/>
      <c r="H163" s="139"/>
      <c r="I163" s="139"/>
      <c r="J163" s="134"/>
    </row>
    <row r="164" spans="1:10" s="137" customFormat="1">
      <c r="A164" s="358"/>
      <c r="B164" s="136"/>
      <c r="C164" s="138"/>
      <c r="D164" s="138"/>
      <c r="E164" s="138"/>
      <c r="F164" s="134"/>
      <c r="G164" s="123"/>
      <c r="H164" s="139"/>
      <c r="I164" s="139"/>
      <c r="J164" s="134"/>
    </row>
    <row r="165" spans="1:10" s="137" customFormat="1">
      <c r="A165" s="358"/>
      <c r="B165" s="136"/>
      <c r="C165" s="138"/>
      <c r="D165" s="138"/>
      <c r="E165" s="138"/>
      <c r="F165" s="134"/>
      <c r="G165" s="123"/>
      <c r="H165" s="139"/>
      <c r="I165" s="139"/>
      <c r="J165" s="134"/>
    </row>
    <row r="166" spans="1:10" s="137" customFormat="1">
      <c r="A166" s="358"/>
      <c r="B166" s="136"/>
      <c r="C166" s="138"/>
      <c r="D166" s="138"/>
      <c r="E166" s="138"/>
      <c r="F166" s="134"/>
      <c r="G166" s="123"/>
      <c r="H166" s="139"/>
      <c r="I166" s="139"/>
      <c r="J166" s="134"/>
    </row>
    <row r="167" spans="1:10" s="137" customFormat="1">
      <c r="A167" s="358"/>
      <c r="B167" s="136"/>
      <c r="C167" s="138"/>
      <c r="D167" s="138"/>
      <c r="E167" s="138"/>
      <c r="F167" s="134"/>
      <c r="G167" s="123"/>
      <c r="H167" s="139"/>
      <c r="I167" s="139"/>
      <c r="J167" s="134"/>
    </row>
    <row r="168" spans="1:10" s="137" customFormat="1">
      <c r="A168" s="358"/>
      <c r="B168" s="136"/>
      <c r="C168" s="138"/>
      <c r="D168" s="138"/>
      <c r="E168" s="138"/>
      <c r="F168" s="134"/>
      <c r="G168" s="123"/>
      <c r="H168" s="139"/>
      <c r="I168" s="139"/>
      <c r="J168" s="134"/>
    </row>
    <row r="169" spans="1:10" s="137" customFormat="1">
      <c r="A169" s="358"/>
      <c r="B169" s="136"/>
      <c r="C169" s="138"/>
      <c r="D169" s="138"/>
      <c r="E169" s="138"/>
      <c r="F169" s="134"/>
      <c r="G169" s="123"/>
      <c r="H169" s="139"/>
      <c r="I169" s="139"/>
      <c r="J169" s="134"/>
    </row>
    <row r="170" spans="1:10" s="137" customFormat="1">
      <c r="A170" s="358"/>
      <c r="B170" s="136"/>
      <c r="C170" s="138"/>
      <c r="D170" s="138"/>
      <c r="E170" s="138"/>
      <c r="F170" s="134"/>
      <c r="G170" s="123"/>
      <c r="H170" s="139"/>
      <c r="I170" s="139"/>
      <c r="J170" s="134"/>
    </row>
    <row r="171" spans="1:10" s="137" customFormat="1">
      <c r="A171" s="358"/>
      <c r="B171" s="136"/>
      <c r="C171" s="138"/>
      <c r="D171" s="138"/>
      <c r="E171" s="138"/>
      <c r="F171" s="134"/>
      <c r="G171" s="123"/>
      <c r="H171" s="139"/>
      <c r="I171" s="139"/>
      <c r="J171" s="134"/>
    </row>
    <row r="172" spans="1:10" s="137" customFormat="1">
      <c r="A172" s="358"/>
      <c r="B172" s="136"/>
      <c r="C172" s="138"/>
      <c r="D172" s="138"/>
      <c r="E172" s="138"/>
      <c r="F172" s="134"/>
      <c r="G172" s="123"/>
      <c r="H172" s="139"/>
      <c r="I172" s="139"/>
      <c r="J172" s="134"/>
    </row>
    <row r="173" spans="1:10" s="137" customFormat="1">
      <c r="A173" s="358"/>
      <c r="B173" s="136"/>
      <c r="C173" s="138"/>
      <c r="D173" s="138"/>
      <c r="E173" s="138"/>
      <c r="F173" s="134"/>
      <c r="G173" s="123"/>
      <c r="H173" s="139"/>
      <c r="I173" s="139"/>
      <c r="J173" s="134"/>
    </row>
    <row r="174" spans="1:10" s="137" customFormat="1">
      <c r="A174" s="358"/>
      <c r="B174" s="136"/>
      <c r="C174" s="138"/>
      <c r="D174" s="138"/>
      <c r="E174" s="138"/>
      <c r="F174" s="134"/>
      <c r="G174" s="123"/>
      <c r="H174" s="139"/>
      <c r="I174" s="139"/>
      <c r="J174" s="134"/>
    </row>
    <row r="175" spans="1:10" s="137" customFormat="1">
      <c r="A175" s="358"/>
      <c r="B175" s="136"/>
      <c r="C175" s="138"/>
      <c r="D175" s="138"/>
      <c r="E175" s="138"/>
      <c r="F175" s="134"/>
      <c r="G175" s="123"/>
      <c r="H175" s="139"/>
      <c r="I175" s="139"/>
      <c r="J175" s="134"/>
    </row>
    <row r="176" spans="1:10" s="137" customFormat="1">
      <c r="A176" s="358"/>
      <c r="B176" s="136"/>
      <c r="C176" s="138"/>
      <c r="D176" s="138"/>
      <c r="E176" s="138"/>
      <c r="F176" s="134"/>
      <c r="G176" s="123"/>
      <c r="H176" s="139"/>
      <c r="I176" s="139"/>
      <c r="J176" s="134"/>
    </row>
    <row r="177" spans="1:10" s="137" customFormat="1">
      <c r="A177" s="358"/>
      <c r="B177" s="136"/>
      <c r="C177" s="138"/>
      <c r="D177" s="138"/>
      <c r="E177" s="138"/>
      <c r="F177" s="134"/>
      <c r="G177" s="123"/>
      <c r="H177" s="139"/>
      <c r="I177" s="139"/>
      <c r="J177" s="134"/>
    </row>
    <row r="178" spans="1:10" s="137" customFormat="1">
      <c r="A178" s="358"/>
      <c r="B178" s="136"/>
      <c r="C178" s="138"/>
      <c r="D178" s="138"/>
      <c r="E178" s="138"/>
      <c r="F178" s="134"/>
      <c r="G178" s="123"/>
      <c r="H178" s="139"/>
      <c r="I178" s="139"/>
      <c r="J178" s="134"/>
    </row>
    <row r="179" spans="1:10" s="137" customFormat="1">
      <c r="A179" s="358"/>
      <c r="B179" s="136"/>
      <c r="C179" s="138"/>
      <c r="D179" s="138"/>
      <c r="E179" s="138"/>
      <c r="F179" s="134"/>
      <c r="G179" s="123"/>
      <c r="H179" s="139"/>
      <c r="I179" s="139"/>
      <c r="J179" s="134"/>
    </row>
    <row r="180" spans="1:10" s="137" customFormat="1">
      <c r="A180" s="358"/>
      <c r="B180" s="136"/>
      <c r="C180" s="138"/>
      <c r="D180" s="138"/>
      <c r="E180" s="138"/>
      <c r="F180" s="134"/>
      <c r="G180" s="123"/>
      <c r="H180" s="139"/>
      <c r="I180" s="139"/>
      <c r="J180" s="134"/>
    </row>
    <row r="181" spans="1:10" s="137" customFormat="1">
      <c r="A181" s="358"/>
      <c r="B181" s="136"/>
      <c r="C181" s="138"/>
      <c r="D181" s="138"/>
      <c r="E181" s="138"/>
      <c r="F181" s="134"/>
      <c r="G181" s="123"/>
      <c r="H181" s="139"/>
      <c r="I181" s="139"/>
      <c r="J181" s="134"/>
    </row>
    <row r="182" spans="1:10" s="137" customFormat="1">
      <c r="A182" s="358"/>
      <c r="B182" s="136"/>
      <c r="C182" s="138"/>
      <c r="D182" s="138"/>
      <c r="E182" s="138"/>
      <c r="F182" s="134"/>
      <c r="G182" s="123"/>
      <c r="H182" s="139"/>
      <c r="I182" s="139"/>
      <c r="J182" s="134"/>
    </row>
    <row r="183" spans="1:10" s="137" customFormat="1">
      <c r="A183" s="358"/>
      <c r="B183" s="136"/>
      <c r="C183" s="138"/>
      <c r="D183" s="138"/>
      <c r="E183" s="138"/>
      <c r="F183" s="134"/>
      <c r="G183" s="123"/>
      <c r="H183" s="139"/>
      <c r="I183" s="139"/>
      <c r="J183" s="134"/>
    </row>
    <row r="184" spans="1:10" s="137" customFormat="1">
      <c r="A184" s="358"/>
      <c r="B184" s="136"/>
      <c r="C184" s="138"/>
      <c r="D184" s="138"/>
      <c r="E184" s="138"/>
      <c r="F184" s="134"/>
      <c r="G184" s="123"/>
      <c r="H184" s="139"/>
      <c r="I184" s="139"/>
      <c r="J184" s="134"/>
    </row>
    <row r="185" spans="1:10" s="137" customFormat="1">
      <c r="A185" s="358"/>
      <c r="B185" s="136"/>
      <c r="C185" s="138"/>
      <c r="D185" s="138"/>
      <c r="E185" s="138"/>
      <c r="F185" s="134"/>
      <c r="G185" s="123"/>
      <c r="H185" s="139"/>
      <c r="I185" s="139"/>
      <c r="J185" s="134"/>
    </row>
    <row r="186" spans="1:10" s="137" customFormat="1">
      <c r="A186" s="358"/>
      <c r="B186" s="136"/>
      <c r="C186" s="138"/>
      <c r="D186" s="138"/>
      <c r="E186" s="138"/>
      <c r="F186" s="134"/>
      <c r="G186" s="123"/>
      <c r="H186" s="139"/>
      <c r="I186" s="139"/>
      <c r="J186" s="134"/>
    </row>
    <row r="187" spans="1:10" s="137" customFormat="1">
      <c r="A187" s="358"/>
      <c r="B187" s="136"/>
      <c r="C187" s="138"/>
      <c r="D187" s="138"/>
      <c r="E187" s="138"/>
      <c r="F187" s="134"/>
      <c r="G187" s="123"/>
      <c r="H187" s="139"/>
      <c r="I187" s="139"/>
      <c r="J187" s="134"/>
    </row>
    <row r="188" spans="1:10" s="137" customFormat="1">
      <c r="A188" s="358"/>
      <c r="B188" s="136"/>
      <c r="C188" s="138"/>
      <c r="D188" s="138"/>
      <c r="E188" s="138"/>
      <c r="F188" s="134"/>
      <c r="G188" s="123"/>
      <c r="H188" s="139"/>
      <c r="I188" s="139"/>
      <c r="J188" s="134"/>
    </row>
    <row r="189" spans="1:10" s="137" customFormat="1">
      <c r="A189" s="358"/>
      <c r="B189" s="136"/>
      <c r="C189" s="138"/>
      <c r="D189" s="138"/>
      <c r="E189" s="138"/>
      <c r="F189" s="134"/>
      <c r="G189" s="123"/>
      <c r="H189" s="139"/>
      <c r="I189" s="139"/>
      <c r="J189" s="134"/>
    </row>
    <row r="190" spans="1:10" s="137" customFormat="1">
      <c r="A190" s="358"/>
      <c r="B190" s="136"/>
      <c r="C190" s="138"/>
      <c r="D190" s="138"/>
      <c r="E190" s="138"/>
      <c r="F190" s="134"/>
      <c r="G190" s="123"/>
      <c r="H190" s="139"/>
      <c r="I190" s="139"/>
      <c r="J190" s="134"/>
    </row>
    <row r="191" spans="1:10" s="137" customFormat="1">
      <c r="A191" s="358"/>
      <c r="B191" s="136"/>
      <c r="C191" s="138"/>
      <c r="D191" s="138"/>
      <c r="E191" s="138"/>
      <c r="F191" s="134"/>
      <c r="G191" s="123"/>
      <c r="H191" s="139"/>
      <c r="I191" s="139"/>
      <c r="J191" s="134"/>
    </row>
    <row r="192" spans="1:10" s="137" customFormat="1">
      <c r="A192" s="358"/>
      <c r="B192" s="136"/>
      <c r="C192" s="138"/>
      <c r="D192" s="138"/>
      <c r="E192" s="138"/>
      <c r="F192" s="134"/>
      <c r="G192" s="123"/>
      <c r="H192" s="139"/>
      <c r="I192" s="139"/>
      <c r="J192" s="134"/>
    </row>
    <row r="193" spans="1:10" s="137" customFormat="1">
      <c r="A193" s="358"/>
      <c r="B193" s="136"/>
      <c r="C193" s="138"/>
      <c r="D193" s="138"/>
      <c r="E193" s="138"/>
      <c r="F193" s="134"/>
      <c r="G193" s="123"/>
      <c r="H193" s="139"/>
      <c r="I193" s="139"/>
      <c r="J193" s="134"/>
    </row>
    <row r="194" spans="1:10" s="137" customFormat="1">
      <c r="A194" s="358"/>
      <c r="B194" s="136"/>
      <c r="C194" s="138"/>
      <c r="D194" s="138"/>
      <c r="E194" s="138"/>
      <c r="F194" s="134"/>
      <c r="G194" s="123"/>
      <c r="H194" s="139"/>
      <c r="I194" s="139"/>
      <c r="J194" s="134"/>
    </row>
    <row r="195" spans="1:10" s="137" customFormat="1">
      <c r="A195" s="358"/>
      <c r="B195" s="136"/>
      <c r="C195" s="138"/>
      <c r="D195" s="138"/>
      <c r="E195" s="138"/>
      <c r="F195" s="134"/>
      <c r="G195" s="123"/>
      <c r="H195" s="139"/>
      <c r="I195" s="139"/>
      <c r="J195" s="134"/>
    </row>
    <row r="196" spans="1:10" s="137" customFormat="1">
      <c r="A196" s="358"/>
      <c r="B196" s="136"/>
      <c r="C196" s="138"/>
      <c r="D196" s="138"/>
      <c r="E196" s="138"/>
      <c r="F196" s="134"/>
      <c r="G196" s="123"/>
      <c r="H196" s="139"/>
      <c r="I196" s="139"/>
      <c r="J196" s="134"/>
    </row>
    <row r="197" spans="1:10" s="137" customFormat="1">
      <c r="A197" s="358"/>
      <c r="B197" s="136"/>
      <c r="C197" s="138"/>
      <c r="D197" s="138"/>
      <c r="E197" s="138"/>
      <c r="F197" s="134"/>
      <c r="G197" s="123"/>
      <c r="H197" s="139"/>
      <c r="I197" s="139"/>
      <c r="J197" s="134"/>
    </row>
    <row r="198" spans="1:10" s="137" customFormat="1">
      <c r="A198" s="358"/>
      <c r="B198" s="136"/>
      <c r="C198" s="138"/>
      <c r="D198" s="138"/>
      <c r="E198" s="138"/>
      <c r="F198" s="134"/>
      <c r="G198" s="123"/>
      <c r="H198" s="139"/>
      <c r="I198" s="139"/>
      <c r="J198" s="134"/>
    </row>
    <row r="199" spans="1:10" s="137" customFormat="1">
      <c r="A199" s="358"/>
      <c r="B199" s="136"/>
      <c r="C199" s="138"/>
      <c r="D199" s="138"/>
      <c r="E199" s="138"/>
      <c r="F199" s="134"/>
      <c r="G199" s="123"/>
      <c r="H199" s="139"/>
      <c r="I199" s="139"/>
      <c r="J199" s="134"/>
    </row>
    <row r="200" spans="1:10" s="137" customFormat="1">
      <c r="A200" s="358"/>
      <c r="B200" s="136"/>
      <c r="C200" s="138"/>
      <c r="D200" s="138"/>
      <c r="E200" s="138"/>
      <c r="F200" s="134"/>
      <c r="G200" s="123"/>
      <c r="H200" s="139"/>
      <c r="I200" s="139"/>
      <c r="J200" s="134"/>
    </row>
    <row r="201" spans="1:10" s="137" customFormat="1">
      <c r="A201" s="358"/>
      <c r="B201" s="136"/>
      <c r="C201" s="138"/>
      <c r="D201" s="138"/>
      <c r="E201" s="138"/>
      <c r="F201" s="134"/>
      <c r="G201" s="123"/>
      <c r="H201" s="139"/>
      <c r="I201" s="139"/>
      <c r="J201" s="134"/>
    </row>
    <row r="202" spans="1:10" s="137" customFormat="1">
      <c r="A202" s="358"/>
      <c r="B202" s="136"/>
      <c r="C202" s="138"/>
      <c r="D202" s="138"/>
      <c r="E202" s="138"/>
      <c r="F202" s="134"/>
      <c r="G202" s="123"/>
      <c r="H202" s="139"/>
      <c r="I202" s="139"/>
      <c r="J202" s="134"/>
    </row>
    <row r="203" spans="1:10" s="137" customFormat="1">
      <c r="A203" s="358"/>
      <c r="B203" s="136"/>
      <c r="C203" s="138"/>
      <c r="D203" s="138"/>
      <c r="E203" s="138"/>
      <c r="F203" s="134"/>
      <c r="G203" s="123"/>
      <c r="H203" s="139"/>
      <c r="I203" s="139"/>
      <c r="J203" s="134"/>
    </row>
    <row r="204" spans="1:10" s="137" customFormat="1">
      <c r="A204" s="358"/>
      <c r="B204" s="136"/>
      <c r="C204" s="138"/>
      <c r="D204" s="138"/>
      <c r="E204" s="138"/>
      <c r="F204" s="134"/>
      <c r="G204" s="123"/>
      <c r="H204" s="139"/>
      <c r="I204" s="139"/>
      <c r="J204" s="134"/>
    </row>
    <row r="205" spans="1:10" s="137" customFormat="1">
      <c r="A205" s="358"/>
      <c r="B205" s="136"/>
      <c r="C205" s="138"/>
      <c r="D205" s="138"/>
      <c r="E205" s="138"/>
      <c r="F205" s="134"/>
      <c r="G205" s="123"/>
      <c r="H205" s="139"/>
      <c r="I205" s="139"/>
      <c r="J205" s="134"/>
    </row>
    <row r="206" spans="1:10" s="137" customFormat="1">
      <c r="A206" s="358"/>
      <c r="B206" s="136"/>
      <c r="C206" s="138"/>
      <c r="D206" s="138"/>
      <c r="E206" s="138"/>
      <c r="F206" s="134"/>
      <c r="G206" s="123"/>
      <c r="H206" s="139"/>
      <c r="I206" s="139"/>
      <c r="J206" s="134"/>
    </row>
    <row r="207" spans="1:10" s="137" customFormat="1">
      <c r="A207" s="358"/>
      <c r="B207" s="136"/>
      <c r="C207" s="138"/>
      <c r="D207" s="138"/>
      <c r="E207" s="138"/>
      <c r="F207" s="134"/>
      <c r="G207" s="123"/>
      <c r="H207" s="139"/>
      <c r="I207" s="139"/>
      <c r="J207" s="134"/>
    </row>
    <row r="208" spans="1:10" s="137" customFormat="1">
      <c r="A208" s="358"/>
      <c r="B208" s="136"/>
      <c r="C208" s="138"/>
      <c r="D208" s="138"/>
      <c r="E208" s="138"/>
      <c r="F208" s="134"/>
      <c r="G208" s="123"/>
      <c r="H208" s="139"/>
      <c r="I208" s="139"/>
      <c r="J208" s="134"/>
    </row>
    <row r="209" spans="1:10" s="137" customFormat="1">
      <c r="A209" s="358"/>
      <c r="B209" s="136"/>
      <c r="C209" s="138"/>
      <c r="D209" s="138"/>
      <c r="E209" s="138"/>
      <c r="F209" s="134"/>
      <c r="G209" s="123"/>
      <c r="H209" s="139"/>
      <c r="I209" s="139"/>
      <c r="J209" s="134"/>
    </row>
    <row r="210" spans="1:10" s="137" customFormat="1">
      <c r="A210" s="358"/>
      <c r="B210" s="136"/>
      <c r="C210" s="138"/>
      <c r="D210" s="138"/>
      <c r="E210" s="138"/>
      <c r="F210" s="134"/>
      <c r="G210" s="123"/>
      <c r="H210" s="139"/>
      <c r="I210" s="139"/>
      <c r="J210" s="134"/>
    </row>
    <row r="211" spans="1:10" s="137" customFormat="1">
      <c r="A211" s="358"/>
      <c r="B211" s="136"/>
      <c r="C211" s="138"/>
      <c r="D211" s="138"/>
      <c r="E211" s="138"/>
      <c r="F211" s="134"/>
      <c r="G211" s="123"/>
      <c r="H211" s="139"/>
      <c r="I211" s="139"/>
      <c r="J211" s="134"/>
    </row>
    <row r="212" spans="1:10" s="137" customFormat="1">
      <c r="A212" s="358"/>
      <c r="B212" s="136"/>
      <c r="C212" s="138"/>
      <c r="D212" s="138"/>
      <c r="E212" s="138"/>
      <c r="F212" s="134"/>
      <c r="G212" s="123"/>
      <c r="H212" s="139"/>
      <c r="I212" s="139"/>
      <c r="J212" s="134"/>
    </row>
    <row r="213" spans="1:10" s="137" customFormat="1">
      <c r="A213" s="358"/>
      <c r="B213" s="136"/>
      <c r="C213" s="138"/>
      <c r="D213" s="138"/>
      <c r="E213" s="138"/>
      <c r="F213" s="134"/>
      <c r="G213" s="123"/>
      <c r="H213" s="139"/>
      <c r="I213" s="139"/>
      <c r="J213" s="134"/>
    </row>
    <row r="214" spans="1:10" s="137" customFormat="1">
      <c r="A214" s="358"/>
      <c r="B214" s="136"/>
      <c r="C214" s="138"/>
      <c r="D214" s="138"/>
      <c r="E214" s="138"/>
      <c r="F214" s="134"/>
      <c r="G214" s="123"/>
      <c r="H214" s="139"/>
      <c r="I214" s="139"/>
      <c r="J214" s="134"/>
    </row>
    <row r="215" spans="1:10" s="137" customFormat="1">
      <c r="A215" s="358"/>
      <c r="B215" s="136"/>
      <c r="C215" s="138"/>
      <c r="D215" s="138"/>
      <c r="E215" s="138"/>
      <c r="F215" s="134"/>
      <c r="G215" s="123"/>
      <c r="H215" s="139"/>
      <c r="I215" s="139"/>
      <c r="J215" s="134"/>
    </row>
    <row r="216" spans="1:10" s="137" customFormat="1">
      <c r="A216" s="358"/>
      <c r="B216" s="136"/>
      <c r="C216" s="138"/>
      <c r="D216" s="138"/>
      <c r="E216" s="138"/>
      <c r="F216" s="134"/>
      <c r="G216" s="123"/>
      <c r="H216" s="139"/>
      <c r="I216" s="139"/>
      <c r="J216" s="134"/>
    </row>
    <row r="217" spans="1:10" s="137" customFormat="1">
      <c r="A217" s="358"/>
      <c r="B217" s="136"/>
      <c r="C217" s="138"/>
      <c r="D217" s="138"/>
      <c r="E217" s="138"/>
      <c r="F217" s="134"/>
      <c r="G217" s="123"/>
      <c r="H217" s="139"/>
      <c r="I217" s="139"/>
      <c r="J217" s="134"/>
    </row>
    <row r="218" spans="1:10" s="137" customFormat="1">
      <c r="A218" s="358"/>
      <c r="B218" s="136"/>
      <c r="C218" s="138"/>
      <c r="D218" s="138"/>
      <c r="E218" s="138"/>
      <c r="F218" s="134"/>
      <c r="G218" s="123"/>
      <c r="H218" s="139"/>
      <c r="I218" s="139"/>
      <c r="J218" s="134"/>
    </row>
    <row r="219" spans="1:10" s="137" customFormat="1">
      <c r="A219" s="358"/>
      <c r="B219" s="136"/>
      <c r="C219" s="138"/>
      <c r="D219" s="138"/>
      <c r="E219" s="138"/>
      <c r="F219" s="134"/>
      <c r="G219" s="123"/>
      <c r="H219" s="139"/>
      <c r="I219" s="139"/>
      <c r="J219" s="134"/>
    </row>
    <row r="220" spans="1:10" s="137" customFormat="1">
      <c r="A220" s="358"/>
      <c r="B220" s="136"/>
      <c r="C220" s="138"/>
      <c r="D220" s="138"/>
      <c r="E220" s="138"/>
      <c r="F220" s="134"/>
      <c r="G220" s="123"/>
      <c r="H220" s="139"/>
      <c r="I220" s="139"/>
      <c r="J220" s="134"/>
    </row>
    <row r="221" spans="1:10" s="137" customFormat="1">
      <c r="A221" s="358"/>
      <c r="B221" s="136"/>
      <c r="C221" s="138"/>
      <c r="D221" s="138"/>
      <c r="E221" s="138"/>
      <c r="F221" s="134"/>
      <c r="G221" s="123"/>
      <c r="H221" s="139"/>
      <c r="I221" s="139"/>
      <c r="J221" s="134"/>
    </row>
    <row r="222" spans="1:10" s="137" customFormat="1">
      <c r="A222" s="358"/>
      <c r="B222" s="136"/>
      <c r="C222" s="138"/>
      <c r="D222" s="138"/>
      <c r="E222" s="138"/>
      <c r="F222" s="134"/>
      <c r="G222" s="123"/>
      <c r="H222" s="139"/>
      <c r="I222" s="139"/>
      <c r="J222" s="134"/>
    </row>
    <row r="223" spans="1:10" s="137" customFormat="1">
      <c r="A223" s="358"/>
      <c r="B223" s="136"/>
      <c r="C223" s="138"/>
      <c r="D223" s="138"/>
      <c r="E223" s="138"/>
      <c r="F223" s="134"/>
      <c r="G223" s="123"/>
      <c r="H223" s="139"/>
      <c r="I223" s="139"/>
      <c r="J223" s="134"/>
    </row>
    <row r="224" spans="1:10" s="137" customFormat="1">
      <c r="A224" s="358"/>
      <c r="B224" s="136"/>
      <c r="C224" s="138"/>
      <c r="D224" s="138"/>
      <c r="E224" s="138"/>
      <c r="F224" s="134"/>
      <c r="G224" s="123"/>
      <c r="H224" s="139"/>
      <c r="I224" s="139"/>
      <c r="J224" s="134"/>
    </row>
    <row r="225" spans="1:10" s="137" customFormat="1">
      <c r="A225" s="358"/>
      <c r="B225" s="136"/>
      <c r="C225" s="138"/>
      <c r="D225" s="138"/>
      <c r="E225" s="138"/>
      <c r="F225" s="134"/>
      <c r="G225" s="123"/>
      <c r="H225" s="139"/>
      <c r="I225" s="139"/>
      <c r="J225" s="134"/>
    </row>
    <row r="226" spans="1:10" s="137" customFormat="1">
      <c r="A226" s="358"/>
      <c r="B226" s="136"/>
      <c r="C226" s="138"/>
      <c r="D226" s="138"/>
      <c r="E226" s="138"/>
      <c r="F226" s="134"/>
      <c r="G226" s="123"/>
      <c r="H226" s="139"/>
      <c r="I226" s="139"/>
      <c r="J226" s="134"/>
    </row>
    <row r="227" spans="1:10" s="137" customFormat="1">
      <c r="A227" s="358"/>
      <c r="B227" s="136"/>
      <c r="C227" s="138"/>
      <c r="D227" s="138"/>
      <c r="E227" s="138"/>
      <c r="F227" s="134"/>
      <c r="G227" s="123"/>
      <c r="H227" s="139"/>
      <c r="I227" s="139"/>
      <c r="J227" s="134"/>
    </row>
    <row r="228" spans="1:10" s="137" customFormat="1">
      <c r="A228" s="358"/>
      <c r="B228" s="136"/>
      <c r="C228" s="138"/>
      <c r="D228" s="138"/>
      <c r="E228" s="138"/>
      <c r="F228" s="134"/>
      <c r="G228" s="123"/>
      <c r="H228" s="139"/>
      <c r="I228" s="139"/>
      <c r="J228" s="134"/>
    </row>
    <row r="229" spans="1:10" s="137" customFormat="1">
      <c r="A229" s="358"/>
      <c r="B229" s="136"/>
      <c r="C229" s="138"/>
      <c r="D229" s="138"/>
      <c r="E229" s="138"/>
      <c r="F229" s="134"/>
      <c r="G229" s="123"/>
      <c r="H229" s="139"/>
      <c r="I229" s="139"/>
      <c r="J229" s="134"/>
    </row>
    <row r="230" spans="1:10" s="137" customFormat="1">
      <c r="A230" s="358"/>
      <c r="B230" s="136"/>
      <c r="C230" s="138"/>
      <c r="D230" s="138"/>
      <c r="E230" s="138"/>
      <c r="F230" s="134"/>
      <c r="G230" s="123"/>
      <c r="H230" s="139"/>
      <c r="I230" s="139"/>
      <c r="J230" s="134"/>
    </row>
    <row r="231" spans="1:10" s="137" customFormat="1">
      <c r="A231" s="358"/>
      <c r="B231" s="136"/>
      <c r="C231" s="138"/>
      <c r="D231" s="138"/>
      <c r="E231" s="138"/>
      <c r="F231" s="134"/>
      <c r="G231" s="123"/>
      <c r="H231" s="139"/>
      <c r="I231" s="139"/>
      <c r="J231" s="134"/>
    </row>
    <row r="232" spans="1:10" s="137" customFormat="1">
      <c r="A232" s="358"/>
      <c r="B232" s="136"/>
      <c r="C232" s="138"/>
      <c r="D232" s="138"/>
      <c r="E232" s="138"/>
      <c r="F232" s="134"/>
      <c r="G232" s="123"/>
      <c r="H232" s="139"/>
      <c r="I232" s="139"/>
      <c r="J232" s="134"/>
    </row>
    <row r="233" spans="1:10" s="137" customFormat="1">
      <c r="A233" s="358"/>
      <c r="B233" s="136"/>
      <c r="C233" s="138"/>
      <c r="D233" s="138"/>
      <c r="E233" s="138"/>
      <c r="F233" s="134"/>
      <c r="G233" s="123"/>
      <c r="H233" s="139"/>
      <c r="I233" s="139"/>
      <c r="J233" s="134"/>
    </row>
    <row r="234" spans="1:10" s="137" customFormat="1">
      <c r="A234" s="358"/>
      <c r="B234" s="136"/>
      <c r="C234" s="138"/>
      <c r="D234" s="138"/>
      <c r="E234" s="138"/>
      <c r="F234" s="134"/>
      <c r="G234" s="123"/>
      <c r="H234" s="139"/>
      <c r="I234" s="139"/>
      <c r="J234" s="134"/>
    </row>
    <row r="235" spans="1:10" s="137" customFormat="1">
      <c r="A235" s="358"/>
      <c r="B235" s="136"/>
      <c r="C235" s="138"/>
      <c r="D235" s="138"/>
      <c r="E235" s="138"/>
      <c r="F235" s="134"/>
      <c r="G235" s="123"/>
      <c r="H235" s="139"/>
      <c r="I235" s="139"/>
      <c r="J235" s="134"/>
    </row>
    <row r="236" spans="1:10" s="137" customFormat="1">
      <c r="A236" s="358"/>
      <c r="B236" s="136"/>
      <c r="C236" s="138"/>
      <c r="D236" s="138"/>
      <c r="E236" s="138"/>
      <c r="F236" s="134"/>
      <c r="G236" s="123"/>
      <c r="H236" s="139"/>
      <c r="I236" s="139"/>
      <c r="J236" s="134"/>
    </row>
    <row r="237" spans="1:10" s="137" customFormat="1">
      <c r="A237" s="358"/>
      <c r="B237" s="136"/>
      <c r="C237" s="138"/>
      <c r="D237" s="138"/>
      <c r="E237" s="138"/>
      <c r="F237" s="134"/>
      <c r="G237" s="123"/>
      <c r="H237" s="139"/>
      <c r="I237" s="139"/>
      <c r="J237" s="134"/>
    </row>
    <row r="238" spans="1:10" s="137" customFormat="1">
      <c r="A238" s="358"/>
      <c r="B238" s="136"/>
      <c r="C238" s="138"/>
      <c r="D238" s="138"/>
      <c r="E238" s="138"/>
      <c r="F238" s="134"/>
      <c r="G238" s="123"/>
      <c r="H238" s="139"/>
      <c r="I238" s="139"/>
      <c r="J238" s="134"/>
    </row>
    <row r="239" spans="1:10" s="137" customFormat="1">
      <c r="A239" s="358"/>
      <c r="B239" s="136"/>
      <c r="C239" s="138"/>
      <c r="D239" s="138"/>
      <c r="E239" s="138"/>
      <c r="F239" s="134"/>
      <c r="G239" s="123"/>
      <c r="H239" s="139"/>
      <c r="I239" s="139"/>
      <c r="J239" s="134"/>
    </row>
    <row r="240" spans="1:10" s="137" customFormat="1">
      <c r="A240" s="358"/>
      <c r="B240" s="136"/>
      <c r="C240" s="138"/>
      <c r="D240" s="138"/>
      <c r="E240" s="138"/>
      <c r="F240" s="134"/>
      <c r="G240" s="123"/>
      <c r="H240" s="139"/>
      <c r="I240" s="139"/>
      <c r="J240" s="134"/>
    </row>
    <row r="241" spans="1:10" s="137" customFormat="1">
      <c r="A241" s="358"/>
      <c r="B241" s="136"/>
      <c r="C241" s="138"/>
      <c r="D241" s="138"/>
      <c r="E241" s="138"/>
      <c r="F241" s="134"/>
      <c r="G241" s="123"/>
      <c r="H241" s="139"/>
      <c r="I241" s="139"/>
      <c r="J241" s="134"/>
    </row>
    <row r="242" spans="1:10" s="137" customFormat="1">
      <c r="A242" s="358"/>
      <c r="B242" s="136"/>
      <c r="C242" s="138"/>
      <c r="D242" s="138"/>
      <c r="E242" s="138"/>
      <c r="F242" s="134"/>
      <c r="G242" s="123"/>
      <c r="H242" s="139"/>
      <c r="I242" s="139"/>
      <c r="J242" s="134"/>
    </row>
    <row r="243" spans="1:10" s="137" customFormat="1">
      <c r="A243" s="358"/>
      <c r="B243" s="136"/>
      <c r="C243" s="138"/>
      <c r="D243" s="138"/>
      <c r="E243" s="138"/>
      <c r="F243" s="134"/>
      <c r="G243" s="123"/>
      <c r="H243" s="139"/>
      <c r="I243" s="139"/>
      <c r="J243" s="134"/>
    </row>
    <row r="244" spans="1:10" s="137" customFormat="1">
      <c r="A244" s="358"/>
      <c r="B244" s="136"/>
      <c r="C244" s="138"/>
      <c r="D244" s="138"/>
      <c r="E244" s="138"/>
      <c r="F244" s="134"/>
      <c r="G244" s="123"/>
      <c r="H244" s="139"/>
      <c r="I244" s="139"/>
      <c r="J244" s="134"/>
    </row>
    <row r="245" spans="1:10" s="137" customFormat="1">
      <c r="A245" s="358"/>
      <c r="B245" s="136"/>
      <c r="C245" s="138"/>
      <c r="D245" s="138"/>
      <c r="E245" s="138"/>
      <c r="F245" s="134"/>
      <c r="G245" s="123"/>
      <c r="H245" s="139"/>
      <c r="I245" s="139"/>
      <c r="J245" s="134"/>
    </row>
    <row r="246" spans="1:10" s="137" customFormat="1">
      <c r="A246" s="358"/>
      <c r="B246" s="136"/>
      <c r="C246" s="138"/>
      <c r="D246" s="138"/>
      <c r="E246" s="138"/>
      <c r="F246" s="134"/>
      <c r="G246" s="123"/>
      <c r="H246" s="139"/>
      <c r="I246" s="139"/>
      <c r="J246" s="134"/>
    </row>
    <row r="247" spans="1:10" s="137" customFormat="1">
      <c r="A247" s="358"/>
      <c r="B247" s="136"/>
      <c r="C247" s="138"/>
      <c r="D247" s="138"/>
      <c r="E247" s="138"/>
      <c r="F247" s="134"/>
      <c r="G247" s="123"/>
      <c r="H247" s="139"/>
      <c r="I247" s="139"/>
      <c r="J247" s="134"/>
    </row>
    <row r="248" spans="1:10" s="137" customFormat="1">
      <c r="A248" s="358"/>
      <c r="B248" s="136"/>
      <c r="C248" s="138"/>
      <c r="D248" s="138"/>
      <c r="E248" s="138"/>
      <c r="F248" s="134"/>
      <c r="G248" s="123"/>
      <c r="H248" s="139"/>
      <c r="I248" s="139"/>
      <c r="J248" s="134"/>
    </row>
    <row r="249" spans="1:10" s="137" customFormat="1">
      <c r="A249" s="358"/>
      <c r="B249" s="136"/>
      <c r="C249" s="138"/>
      <c r="D249" s="138"/>
      <c r="E249" s="138"/>
      <c r="F249" s="134"/>
      <c r="G249" s="123"/>
      <c r="H249" s="139"/>
      <c r="I249" s="139"/>
      <c r="J249" s="134"/>
    </row>
    <row r="250" spans="1:10" s="137" customFormat="1">
      <c r="A250" s="358"/>
      <c r="B250" s="136"/>
      <c r="C250" s="138"/>
      <c r="D250" s="138"/>
      <c r="E250" s="138"/>
      <c r="F250" s="134"/>
      <c r="G250" s="123"/>
      <c r="H250" s="139"/>
      <c r="I250" s="139"/>
      <c r="J250" s="134"/>
    </row>
    <row r="251" spans="1:10" s="137" customFormat="1">
      <c r="A251" s="358"/>
      <c r="B251" s="136"/>
      <c r="C251" s="138"/>
      <c r="D251" s="138"/>
      <c r="E251" s="138"/>
      <c r="F251" s="134"/>
      <c r="G251" s="123"/>
      <c r="H251" s="139"/>
      <c r="I251" s="139"/>
      <c r="J251" s="134"/>
    </row>
    <row r="252" spans="1:10" s="137" customFormat="1">
      <c r="A252" s="358"/>
      <c r="B252" s="136"/>
      <c r="C252" s="138"/>
      <c r="D252" s="138"/>
      <c r="E252" s="138"/>
      <c r="F252" s="134"/>
      <c r="G252" s="123"/>
      <c r="H252" s="139"/>
      <c r="I252" s="139"/>
      <c r="J252" s="134"/>
    </row>
    <row r="253" spans="1:10" s="137" customFormat="1">
      <c r="A253" s="358"/>
      <c r="B253" s="136"/>
      <c r="C253" s="138"/>
      <c r="D253" s="138"/>
      <c r="E253" s="138"/>
      <c r="F253" s="134"/>
      <c r="G253" s="123"/>
      <c r="H253" s="139"/>
      <c r="I253" s="139"/>
      <c r="J253" s="134"/>
    </row>
    <row r="254" spans="1:10" s="137" customFormat="1">
      <c r="A254" s="358"/>
      <c r="B254" s="136"/>
      <c r="C254" s="138"/>
      <c r="D254" s="138"/>
      <c r="E254" s="138"/>
      <c r="F254" s="134"/>
      <c r="G254" s="123"/>
      <c r="H254" s="139"/>
      <c r="I254" s="139"/>
      <c r="J254" s="134"/>
    </row>
    <row r="255" spans="1:10" s="137" customFormat="1">
      <c r="A255" s="358"/>
      <c r="B255" s="136"/>
      <c r="C255" s="138"/>
      <c r="D255" s="138"/>
      <c r="E255" s="138"/>
      <c r="F255" s="134"/>
      <c r="G255" s="123"/>
      <c r="H255" s="139"/>
      <c r="I255" s="139"/>
      <c r="J255" s="134"/>
    </row>
    <row r="256" spans="1:10" s="137" customFormat="1">
      <c r="A256" s="358"/>
      <c r="B256" s="136"/>
      <c r="C256" s="138"/>
      <c r="D256" s="138"/>
      <c r="E256" s="138"/>
      <c r="F256" s="134"/>
      <c r="G256" s="123"/>
      <c r="H256" s="139"/>
      <c r="I256" s="139"/>
      <c r="J256" s="134"/>
    </row>
    <row r="257" spans="1:10" s="137" customFormat="1">
      <c r="A257" s="358"/>
      <c r="B257" s="136"/>
      <c r="C257" s="138"/>
      <c r="D257" s="138"/>
      <c r="E257" s="138"/>
      <c r="F257" s="134"/>
      <c r="G257" s="123"/>
      <c r="H257" s="139"/>
      <c r="I257" s="139"/>
      <c r="J257" s="134"/>
    </row>
    <row r="258" spans="1:10" s="137" customFormat="1">
      <c r="A258" s="358"/>
      <c r="B258" s="136"/>
      <c r="C258" s="138"/>
      <c r="D258" s="138"/>
      <c r="E258" s="138"/>
      <c r="F258" s="134"/>
      <c r="G258" s="123"/>
      <c r="H258" s="139"/>
      <c r="I258" s="139"/>
      <c r="J258" s="134"/>
    </row>
    <row r="259" spans="1:10" s="137" customFormat="1">
      <c r="A259" s="358"/>
      <c r="B259" s="136"/>
      <c r="C259" s="138"/>
      <c r="D259" s="138"/>
      <c r="E259" s="138"/>
      <c r="F259" s="134"/>
      <c r="G259" s="123"/>
      <c r="H259" s="139"/>
      <c r="I259" s="139"/>
      <c r="J259" s="134"/>
    </row>
    <row r="260" spans="1:10" s="137" customFormat="1">
      <c r="A260" s="358"/>
      <c r="B260" s="136"/>
      <c r="C260" s="138"/>
      <c r="D260" s="138"/>
      <c r="E260" s="138"/>
      <c r="F260" s="134"/>
      <c r="G260" s="123"/>
      <c r="H260" s="139"/>
      <c r="I260" s="139"/>
      <c r="J260" s="134"/>
    </row>
    <row r="261" spans="1:10" s="137" customFormat="1">
      <c r="A261" s="358"/>
      <c r="B261" s="136"/>
      <c r="C261" s="138"/>
      <c r="D261" s="138"/>
      <c r="E261" s="138"/>
      <c r="F261" s="134"/>
      <c r="G261" s="123"/>
      <c r="H261" s="139"/>
      <c r="I261" s="139"/>
      <c r="J261" s="134"/>
    </row>
    <row r="262" spans="1:10" s="137" customFormat="1">
      <c r="A262" s="358"/>
      <c r="B262" s="136"/>
      <c r="C262" s="138"/>
      <c r="D262" s="138"/>
      <c r="E262" s="138"/>
      <c r="F262" s="134"/>
      <c r="G262" s="123"/>
      <c r="H262" s="139"/>
      <c r="I262" s="139"/>
      <c r="J262" s="134"/>
    </row>
    <row r="263" spans="1:10" s="137" customFormat="1">
      <c r="A263" s="358"/>
      <c r="B263" s="136"/>
      <c r="C263" s="138"/>
      <c r="D263" s="138"/>
      <c r="E263" s="138"/>
      <c r="F263" s="134"/>
      <c r="G263" s="123"/>
      <c r="H263" s="139"/>
      <c r="I263" s="139"/>
      <c r="J263" s="134"/>
    </row>
    <row r="264" spans="1:10" s="137" customFormat="1">
      <c r="A264" s="358"/>
      <c r="B264" s="136"/>
      <c r="C264" s="138"/>
      <c r="D264" s="138"/>
      <c r="E264" s="138"/>
      <c r="F264" s="134"/>
      <c r="G264" s="123"/>
      <c r="H264" s="139"/>
      <c r="I264" s="139"/>
      <c r="J264" s="134"/>
    </row>
    <row r="265" spans="1:10" s="137" customFormat="1">
      <c r="A265" s="358"/>
      <c r="B265" s="136"/>
      <c r="C265" s="138"/>
      <c r="D265" s="138"/>
      <c r="E265" s="138"/>
      <c r="F265" s="134"/>
      <c r="G265" s="123"/>
      <c r="H265" s="139"/>
      <c r="I265" s="139"/>
      <c r="J265" s="134"/>
    </row>
    <row r="266" spans="1:10" s="137" customFormat="1">
      <c r="A266" s="358"/>
      <c r="B266" s="136"/>
      <c r="C266" s="138"/>
      <c r="D266" s="138"/>
      <c r="E266" s="138"/>
      <c r="F266" s="134"/>
      <c r="G266" s="123"/>
      <c r="H266" s="139"/>
      <c r="I266" s="139"/>
      <c r="J266" s="134"/>
    </row>
    <row r="267" spans="1:10" s="137" customFormat="1">
      <c r="A267" s="358"/>
      <c r="B267" s="136"/>
      <c r="C267" s="138"/>
      <c r="D267" s="138"/>
      <c r="E267" s="138"/>
      <c r="F267" s="134"/>
      <c r="G267" s="123"/>
      <c r="H267" s="139"/>
      <c r="I267" s="139"/>
      <c r="J267" s="134"/>
    </row>
    <row r="268" spans="1:10" s="137" customFormat="1">
      <c r="A268" s="358"/>
      <c r="B268" s="136"/>
      <c r="C268" s="138"/>
      <c r="D268" s="138"/>
      <c r="E268" s="138"/>
      <c r="F268" s="134"/>
      <c r="G268" s="123"/>
      <c r="H268" s="139"/>
      <c r="I268" s="139"/>
      <c r="J268" s="134"/>
    </row>
    <row r="269" spans="1:10" s="137" customFormat="1">
      <c r="A269" s="358"/>
      <c r="B269" s="136"/>
      <c r="C269" s="138"/>
      <c r="D269" s="138"/>
      <c r="E269" s="138"/>
      <c r="F269" s="134"/>
      <c r="G269" s="123"/>
      <c r="H269" s="139"/>
      <c r="I269" s="139"/>
      <c r="J269" s="134"/>
    </row>
    <row r="270" spans="1:10" s="137" customFormat="1">
      <c r="A270" s="358"/>
      <c r="B270" s="136"/>
      <c r="C270" s="138"/>
      <c r="D270" s="138"/>
      <c r="E270" s="138"/>
      <c r="F270" s="134"/>
      <c r="G270" s="123"/>
      <c r="H270" s="139"/>
      <c r="I270" s="139"/>
      <c r="J270" s="134"/>
    </row>
    <row r="271" spans="1:10" s="137" customFormat="1">
      <c r="A271" s="358"/>
      <c r="B271" s="136"/>
      <c r="C271" s="138"/>
      <c r="D271" s="138"/>
      <c r="E271" s="138"/>
      <c r="F271" s="134"/>
      <c r="G271" s="123"/>
      <c r="H271" s="139"/>
      <c r="I271" s="139"/>
      <c r="J271" s="134"/>
    </row>
    <row r="272" spans="1:10" s="137" customFormat="1">
      <c r="A272" s="358"/>
      <c r="B272" s="136"/>
      <c r="C272" s="138"/>
      <c r="D272" s="138"/>
      <c r="E272" s="138"/>
      <c r="F272" s="134"/>
      <c r="G272" s="123"/>
      <c r="H272" s="139"/>
      <c r="I272" s="139"/>
      <c r="J272" s="134"/>
    </row>
    <row r="273" spans="1:10" s="137" customFormat="1">
      <c r="A273" s="358"/>
      <c r="B273" s="136"/>
      <c r="C273" s="138"/>
      <c r="D273" s="138"/>
      <c r="E273" s="138"/>
      <c r="F273" s="134"/>
      <c r="G273" s="123"/>
      <c r="H273" s="139"/>
      <c r="I273" s="139"/>
      <c r="J273" s="134"/>
    </row>
    <row r="274" spans="1:10" s="137" customFormat="1">
      <c r="A274" s="358"/>
      <c r="B274" s="136"/>
      <c r="C274" s="138"/>
      <c r="D274" s="138"/>
      <c r="E274" s="138"/>
      <c r="F274" s="134"/>
      <c r="G274" s="123"/>
      <c r="H274" s="139"/>
      <c r="I274" s="139"/>
      <c r="J274" s="134"/>
    </row>
    <row r="275" spans="1:10" s="137" customFormat="1">
      <c r="A275" s="358"/>
      <c r="B275" s="136"/>
      <c r="C275" s="138"/>
      <c r="D275" s="138"/>
      <c r="E275" s="138"/>
      <c r="F275" s="134"/>
      <c r="G275" s="123"/>
      <c r="H275" s="139"/>
      <c r="I275" s="139"/>
      <c r="J275" s="134"/>
    </row>
    <row r="276" spans="1:10" s="137" customFormat="1">
      <c r="A276" s="358"/>
      <c r="B276" s="136"/>
      <c r="C276" s="138"/>
      <c r="D276" s="138"/>
      <c r="E276" s="138"/>
      <c r="F276" s="134"/>
      <c r="G276" s="123"/>
      <c r="H276" s="139"/>
      <c r="I276" s="139"/>
      <c r="J276" s="134"/>
    </row>
    <row r="277" spans="1:10" s="137" customFormat="1">
      <c r="A277" s="358"/>
      <c r="B277" s="136"/>
      <c r="C277" s="138"/>
      <c r="D277" s="138"/>
      <c r="E277" s="138"/>
      <c r="F277" s="134"/>
      <c r="G277" s="123"/>
      <c r="H277" s="139"/>
      <c r="I277" s="139"/>
      <c r="J277" s="134"/>
    </row>
    <row r="278" spans="1:10" s="137" customFormat="1">
      <c r="A278" s="358"/>
      <c r="B278" s="136"/>
      <c r="C278" s="138"/>
      <c r="D278" s="138"/>
      <c r="E278" s="138"/>
      <c r="F278" s="134"/>
      <c r="G278" s="123"/>
      <c r="H278" s="139"/>
      <c r="I278" s="139"/>
      <c r="J278" s="134"/>
    </row>
    <row r="279" spans="1:10" s="137" customFormat="1">
      <c r="A279" s="358"/>
      <c r="B279" s="136"/>
      <c r="C279" s="138"/>
      <c r="D279" s="138"/>
      <c r="E279" s="138"/>
      <c r="F279" s="134"/>
      <c r="G279" s="123"/>
      <c r="H279" s="139"/>
      <c r="I279" s="139"/>
      <c r="J279" s="134"/>
    </row>
    <row r="280" spans="1:10" s="137" customFormat="1">
      <c r="A280" s="358"/>
      <c r="B280" s="136"/>
      <c r="C280" s="138"/>
      <c r="D280" s="138"/>
      <c r="E280" s="138"/>
      <c r="F280" s="134"/>
      <c r="G280" s="123"/>
      <c r="H280" s="139"/>
      <c r="I280" s="139"/>
      <c r="J280" s="134"/>
    </row>
    <row r="281" spans="1:10" s="137" customFormat="1">
      <c r="A281" s="358"/>
      <c r="B281" s="136"/>
      <c r="C281" s="138"/>
      <c r="D281" s="138"/>
      <c r="E281" s="138"/>
      <c r="F281" s="134"/>
      <c r="G281" s="123"/>
      <c r="H281" s="139"/>
      <c r="I281" s="139"/>
      <c r="J281" s="134"/>
    </row>
    <row r="282" spans="1:10" s="137" customFormat="1">
      <c r="A282" s="358"/>
      <c r="B282" s="136"/>
      <c r="C282" s="138"/>
      <c r="D282" s="138"/>
      <c r="E282" s="138"/>
      <c r="F282" s="134"/>
      <c r="G282" s="123"/>
      <c r="H282" s="139"/>
      <c r="I282" s="139"/>
      <c r="J282" s="134"/>
    </row>
    <row r="283" spans="1:10" s="137" customFormat="1">
      <c r="A283" s="358"/>
      <c r="B283" s="136"/>
      <c r="C283" s="138"/>
      <c r="D283" s="138"/>
      <c r="E283" s="138"/>
      <c r="F283" s="134"/>
      <c r="G283" s="123"/>
      <c r="H283" s="139"/>
      <c r="I283" s="139"/>
      <c r="J283" s="134"/>
    </row>
    <row r="284" spans="1:10" s="137" customFormat="1">
      <c r="A284" s="358"/>
      <c r="B284" s="136"/>
      <c r="C284" s="138"/>
      <c r="D284" s="138"/>
      <c r="E284" s="138"/>
      <c r="F284" s="134"/>
      <c r="G284" s="123"/>
      <c r="H284" s="139"/>
      <c r="I284" s="139"/>
      <c r="J284" s="134"/>
    </row>
    <row r="285" spans="1:10" s="137" customFormat="1">
      <c r="A285" s="358"/>
      <c r="B285" s="136"/>
      <c r="C285" s="138"/>
      <c r="D285" s="138"/>
      <c r="E285" s="138"/>
      <c r="F285" s="134"/>
      <c r="G285" s="123"/>
      <c r="H285" s="139"/>
      <c r="I285" s="139"/>
      <c r="J285" s="134"/>
    </row>
    <row r="286" spans="1:10" s="137" customFormat="1">
      <c r="A286" s="358"/>
      <c r="B286" s="136"/>
      <c r="C286" s="138"/>
      <c r="D286" s="138"/>
      <c r="E286" s="138"/>
      <c r="F286" s="134"/>
      <c r="G286" s="123"/>
      <c r="H286" s="139"/>
      <c r="I286" s="139"/>
      <c r="J286" s="134"/>
    </row>
    <row r="287" spans="1:10" s="137" customFormat="1">
      <c r="A287" s="358"/>
      <c r="B287" s="136"/>
      <c r="C287" s="138"/>
      <c r="D287" s="138"/>
      <c r="E287" s="138"/>
      <c r="F287" s="134"/>
      <c r="G287" s="123"/>
      <c r="H287" s="139"/>
      <c r="I287" s="139"/>
      <c r="J287" s="134"/>
    </row>
    <row r="288" spans="1:10" s="137" customFormat="1">
      <c r="A288" s="358"/>
      <c r="B288" s="136"/>
      <c r="C288" s="138"/>
      <c r="D288" s="138"/>
      <c r="E288" s="138"/>
      <c r="F288" s="134"/>
      <c r="G288" s="123"/>
      <c r="H288" s="139"/>
      <c r="I288" s="139"/>
      <c r="J288" s="134"/>
    </row>
    <row r="289" spans="1:10" s="137" customFormat="1">
      <c r="A289" s="358"/>
      <c r="B289" s="136"/>
      <c r="C289" s="138"/>
      <c r="D289" s="138"/>
      <c r="E289" s="138"/>
      <c r="F289" s="134"/>
      <c r="G289" s="123"/>
      <c r="H289" s="139"/>
      <c r="I289" s="139"/>
      <c r="J289" s="134"/>
    </row>
    <row r="290" spans="1:10" s="137" customFormat="1">
      <c r="A290" s="358"/>
      <c r="B290" s="136"/>
      <c r="C290" s="138"/>
      <c r="D290" s="138"/>
      <c r="E290" s="138"/>
      <c r="F290" s="134"/>
      <c r="G290" s="123"/>
      <c r="H290" s="139"/>
      <c r="I290" s="139"/>
      <c r="J290" s="134"/>
    </row>
    <row r="291" spans="1:10" s="137" customFormat="1">
      <c r="A291" s="358"/>
      <c r="B291" s="136"/>
      <c r="C291" s="138"/>
      <c r="D291" s="138"/>
      <c r="E291" s="138"/>
      <c r="F291" s="134"/>
      <c r="G291" s="123"/>
      <c r="H291" s="139"/>
      <c r="I291" s="139"/>
      <c r="J291" s="134"/>
    </row>
    <row r="292" spans="1:10" s="137" customFormat="1">
      <c r="A292" s="358"/>
      <c r="B292" s="136"/>
      <c r="C292" s="138"/>
      <c r="D292" s="138"/>
      <c r="E292" s="138"/>
      <c r="F292" s="134"/>
      <c r="G292" s="123"/>
      <c r="H292" s="139"/>
      <c r="I292" s="139"/>
      <c r="J292" s="134"/>
    </row>
    <row r="293" spans="1:10" s="137" customFormat="1">
      <c r="A293" s="358"/>
      <c r="B293" s="136"/>
      <c r="C293" s="138"/>
      <c r="D293" s="138"/>
      <c r="E293" s="138"/>
      <c r="F293" s="134"/>
      <c r="G293" s="123"/>
      <c r="H293" s="139"/>
      <c r="I293" s="139"/>
      <c r="J293" s="134"/>
    </row>
    <row r="294" spans="1:10" s="137" customFormat="1">
      <c r="A294" s="358"/>
      <c r="B294" s="136"/>
      <c r="C294" s="138"/>
      <c r="D294" s="138"/>
      <c r="E294" s="138"/>
      <c r="F294" s="134"/>
      <c r="G294" s="123"/>
      <c r="H294" s="139"/>
      <c r="I294" s="139"/>
      <c r="J294" s="134"/>
    </row>
    <row r="295" spans="1:10" s="137" customFormat="1">
      <c r="A295" s="358"/>
      <c r="B295" s="136"/>
      <c r="C295" s="138"/>
      <c r="D295" s="138"/>
      <c r="E295" s="138"/>
      <c r="F295" s="134"/>
      <c r="G295" s="123"/>
      <c r="H295" s="139"/>
      <c r="I295" s="139"/>
      <c r="J295" s="134"/>
    </row>
    <row r="296" spans="1:10" s="137" customFormat="1">
      <c r="A296" s="358"/>
      <c r="B296" s="136"/>
      <c r="C296" s="138"/>
      <c r="D296" s="138"/>
      <c r="E296" s="138"/>
      <c r="F296" s="134"/>
      <c r="G296" s="123"/>
      <c r="H296" s="139"/>
      <c r="I296" s="139"/>
      <c r="J296" s="134"/>
    </row>
    <row r="297" spans="1:10" s="137" customFormat="1">
      <c r="A297" s="358"/>
      <c r="B297" s="136"/>
      <c r="C297" s="138"/>
      <c r="D297" s="138"/>
      <c r="E297" s="138"/>
      <c r="F297" s="134"/>
      <c r="G297" s="123"/>
      <c r="H297" s="139"/>
      <c r="I297" s="139"/>
      <c r="J297" s="134"/>
    </row>
    <row r="298" spans="1:10" s="137" customFormat="1">
      <c r="A298" s="358"/>
      <c r="B298" s="136"/>
      <c r="C298" s="138"/>
      <c r="D298" s="138"/>
      <c r="E298" s="138"/>
      <c r="F298" s="134"/>
      <c r="G298" s="123"/>
      <c r="H298" s="139"/>
      <c r="I298" s="139"/>
      <c r="J298" s="134"/>
    </row>
    <row r="299" spans="1:10" s="137" customFormat="1">
      <c r="A299" s="358"/>
      <c r="B299" s="136"/>
      <c r="C299" s="138"/>
      <c r="D299" s="138"/>
      <c r="E299" s="138"/>
      <c r="F299" s="134"/>
      <c r="G299" s="123"/>
      <c r="H299" s="139"/>
      <c r="I299" s="139"/>
      <c r="J299" s="134"/>
    </row>
    <row r="300" spans="1:10" s="137" customFormat="1">
      <c r="A300" s="358"/>
      <c r="B300" s="136"/>
      <c r="C300" s="138"/>
      <c r="D300" s="138"/>
      <c r="E300" s="138"/>
      <c r="F300" s="134"/>
      <c r="G300" s="123"/>
      <c r="H300" s="139"/>
      <c r="I300" s="139"/>
      <c r="J300" s="134"/>
    </row>
    <row r="301" spans="1:10" s="137" customFormat="1">
      <c r="A301" s="358"/>
      <c r="B301" s="136"/>
      <c r="C301" s="138"/>
      <c r="D301" s="138"/>
      <c r="E301" s="138"/>
      <c r="F301" s="134"/>
      <c r="G301" s="123"/>
      <c r="H301" s="139"/>
      <c r="I301" s="139"/>
      <c r="J301" s="134"/>
    </row>
    <row r="302" spans="1:10" s="137" customFormat="1">
      <c r="A302" s="358"/>
      <c r="B302" s="136"/>
      <c r="C302" s="138"/>
      <c r="D302" s="138"/>
      <c r="E302" s="138"/>
      <c r="F302" s="134"/>
      <c r="G302" s="123"/>
      <c r="H302" s="139"/>
      <c r="I302" s="139"/>
      <c r="J302" s="134"/>
    </row>
    <row r="303" spans="1:10" s="137" customFormat="1">
      <c r="A303" s="358"/>
      <c r="B303" s="136"/>
      <c r="C303" s="138"/>
      <c r="D303" s="138"/>
      <c r="E303" s="138"/>
      <c r="F303" s="134"/>
      <c r="G303" s="123"/>
      <c r="H303" s="139"/>
      <c r="I303" s="139"/>
      <c r="J303" s="134"/>
    </row>
    <row r="304" spans="1:10" s="137" customFormat="1">
      <c r="A304" s="358"/>
      <c r="B304" s="136"/>
      <c r="C304" s="138"/>
      <c r="D304" s="138"/>
      <c r="E304" s="138"/>
      <c r="F304" s="134"/>
      <c r="G304" s="123"/>
      <c r="H304" s="139"/>
      <c r="I304" s="139"/>
      <c r="J304" s="134"/>
    </row>
    <row r="305" spans="1:10" s="137" customFormat="1">
      <c r="A305" s="358"/>
      <c r="B305" s="136"/>
      <c r="C305" s="138"/>
      <c r="D305" s="138"/>
      <c r="E305" s="138"/>
      <c r="F305" s="134"/>
      <c r="G305" s="123"/>
      <c r="H305" s="139"/>
      <c r="I305" s="139"/>
      <c r="J305" s="134"/>
    </row>
    <row r="306" spans="1:10" s="137" customFormat="1">
      <c r="A306" s="358"/>
      <c r="B306" s="136"/>
      <c r="C306" s="138"/>
      <c r="D306" s="138"/>
      <c r="E306" s="138"/>
      <c r="F306" s="134"/>
      <c r="G306" s="123"/>
      <c r="H306" s="139"/>
      <c r="I306" s="139"/>
      <c r="J306" s="134"/>
    </row>
    <row r="307" spans="1:10" s="137" customFormat="1">
      <c r="A307" s="358"/>
      <c r="B307" s="136"/>
      <c r="C307" s="138"/>
      <c r="D307" s="138"/>
      <c r="E307" s="138"/>
      <c r="F307" s="134"/>
      <c r="G307" s="123"/>
      <c r="H307" s="139"/>
      <c r="I307" s="139"/>
      <c r="J307" s="134"/>
    </row>
    <row r="308" spans="1:10" s="137" customFormat="1">
      <c r="A308" s="358"/>
      <c r="B308" s="136"/>
      <c r="C308" s="138"/>
      <c r="D308" s="138"/>
      <c r="E308" s="138"/>
      <c r="F308" s="134"/>
      <c r="G308" s="123"/>
      <c r="H308" s="139"/>
      <c r="I308" s="139"/>
      <c r="J308" s="134"/>
    </row>
    <row r="309" spans="1:10" s="137" customFormat="1">
      <c r="A309" s="358"/>
      <c r="B309" s="136"/>
      <c r="C309" s="138"/>
      <c r="D309" s="138"/>
      <c r="E309" s="138"/>
      <c r="F309" s="134"/>
      <c r="G309" s="123"/>
      <c r="H309" s="139"/>
      <c r="I309" s="139"/>
      <c r="J309" s="134"/>
    </row>
    <row r="310" spans="1:10" s="137" customFormat="1">
      <c r="A310" s="358"/>
      <c r="B310" s="136"/>
      <c r="C310" s="138"/>
      <c r="D310" s="138"/>
      <c r="E310" s="138"/>
      <c r="F310" s="134"/>
      <c r="G310" s="123"/>
      <c r="H310" s="139"/>
      <c r="I310" s="139"/>
      <c r="J310" s="134"/>
    </row>
    <row r="311" spans="1:10" s="137" customFormat="1">
      <c r="A311" s="358"/>
      <c r="B311" s="136"/>
      <c r="C311" s="138"/>
      <c r="D311" s="138"/>
      <c r="E311" s="138"/>
      <c r="F311" s="134"/>
      <c r="G311" s="123"/>
      <c r="H311" s="139"/>
      <c r="I311" s="139"/>
      <c r="J311" s="134"/>
    </row>
    <row r="312" spans="1:10" s="137" customFormat="1">
      <c r="A312" s="358"/>
      <c r="B312" s="136"/>
      <c r="C312" s="138"/>
      <c r="D312" s="138"/>
      <c r="E312" s="138"/>
      <c r="F312" s="134"/>
      <c r="G312" s="123"/>
      <c r="H312" s="139"/>
      <c r="I312" s="139"/>
      <c r="J312" s="134"/>
    </row>
    <row r="313" spans="1:10" s="137" customFormat="1">
      <c r="A313" s="358"/>
      <c r="B313" s="136"/>
      <c r="C313" s="138"/>
      <c r="D313" s="138"/>
      <c r="E313" s="138"/>
      <c r="F313" s="134"/>
      <c r="G313" s="123"/>
      <c r="H313" s="139"/>
      <c r="I313" s="139"/>
      <c r="J313" s="134"/>
    </row>
    <row r="314" spans="1:10" s="137" customFormat="1">
      <c r="A314" s="358"/>
      <c r="B314" s="136"/>
      <c r="C314" s="138"/>
      <c r="D314" s="138"/>
      <c r="E314" s="138"/>
      <c r="F314" s="134"/>
      <c r="G314" s="123"/>
      <c r="H314" s="139"/>
      <c r="I314" s="139"/>
      <c r="J314" s="134"/>
    </row>
    <row r="315" spans="1:10" s="137" customFormat="1">
      <c r="A315" s="358"/>
      <c r="B315" s="136"/>
      <c r="C315" s="138"/>
      <c r="D315" s="138"/>
      <c r="E315" s="138"/>
      <c r="F315" s="134"/>
      <c r="G315" s="123"/>
      <c r="H315" s="139"/>
      <c r="I315" s="139"/>
      <c r="J315" s="134"/>
    </row>
    <row r="316" spans="1:10" s="137" customFormat="1">
      <c r="A316" s="358"/>
      <c r="B316" s="136"/>
      <c r="C316" s="138"/>
      <c r="D316" s="138"/>
      <c r="E316" s="138"/>
      <c r="F316" s="134"/>
      <c r="G316" s="123"/>
      <c r="H316" s="139"/>
      <c r="I316" s="139"/>
      <c r="J316" s="134"/>
    </row>
    <row r="317" spans="1:10" s="137" customFormat="1">
      <c r="A317" s="358"/>
      <c r="B317" s="136"/>
      <c r="C317" s="138"/>
      <c r="D317" s="138"/>
      <c r="E317" s="138"/>
      <c r="F317" s="134"/>
      <c r="G317" s="123"/>
      <c r="H317" s="139"/>
      <c r="I317" s="139"/>
      <c r="J317" s="134"/>
    </row>
    <row r="318" spans="1:10" s="137" customFormat="1">
      <c r="A318" s="358"/>
      <c r="B318" s="136"/>
      <c r="C318" s="138"/>
      <c r="D318" s="138"/>
      <c r="E318" s="138"/>
      <c r="F318" s="134"/>
      <c r="G318" s="123"/>
      <c r="H318" s="139"/>
      <c r="I318" s="139"/>
      <c r="J318" s="134"/>
    </row>
    <row r="319" spans="1:10" s="137" customFormat="1">
      <c r="A319" s="358"/>
      <c r="B319" s="136"/>
      <c r="C319" s="138"/>
      <c r="D319" s="138"/>
      <c r="E319" s="138"/>
      <c r="F319" s="134"/>
      <c r="G319" s="123"/>
      <c r="H319" s="139"/>
      <c r="I319" s="139"/>
      <c r="J319" s="134"/>
    </row>
    <row r="320" spans="1:10" s="137" customFormat="1">
      <c r="A320" s="358"/>
      <c r="B320" s="136"/>
      <c r="C320" s="138"/>
      <c r="D320" s="138"/>
      <c r="E320" s="138"/>
      <c r="F320" s="134"/>
      <c r="G320" s="123"/>
      <c r="H320" s="139"/>
      <c r="I320" s="139"/>
      <c r="J320" s="134"/>
    </row>
    <row r="321" spans="1:10" s="137" customFormat="1">
      <c r="A321" s="358"/>
      <c r="B321" s="136"/>
      <c r="C321" s="138"/>
      <c r="D321" s="138"/>
      <c r="E321" s="138"/>
      <c r="F321" s="134"/>
      <c r="G321" s="123"/>
      <c r="H321" s="139"/>
      <c r="I321" s="139"/>
      <c r="J321" s="134"/>
    </row>
    <row r="322" spans="1:10" s="137" customFormat="1">
      <c r="A322" s="358"/>
      <c r="B322" s="136"/>
      <c r="C322" s="138"/>
      <c r="D322" s="138"/>
      <c r="E322" s="138"/>
      <c r="F322" s="134"/>
      <c r="G322" s="123"/>
      <c r="H322" s="139"/>
      <c r="I322" s="139"/>
      <c r="J322" s="134"/>
    </row>
    <row r="323" spans="1:10" s="137" customFormat="1">
      <c r="A323" s="358"/>
      <c r="B323" s="136"/>
      <c r="C323" s="138"/>
      <c r="D323" s="138"/>
      <c r="E323" s="138"/>
      <c r="F323" s="134"/>
      <c r="G323" s="123"/>
      <c r="H323" s="139"/>
      <c r="I323" s="139"/>
      <c r="J323" s="134"/>
    </row>
    <row r="324" spans="1:10" s="137" customFormat="1">
      <c r="A324" s="358"/>
      <c r="B324" s="136"/>
      <c r="C324" s="138"/>
      <c r="D324" s="138"/>
      <c r="E324" s="138"/>
      <c r="F324" s="134"/>
      <c r="G324" s="123"/>
      <c r="H324" s="139"/>
      <c r="I324" s="139"/>
      <c r="J324" s="134"/>
    </row>
    <row r="325" spans="1:10" s="137" customFormat="1">
      <c r="A325" s="358"/>
      <c r="B325" s="136"/>
      <c r="C325" s="138"/>
      <c r="D325" s="138"/>
      <c r="E325" s="138"/>
      <c r="F325" s="134"/>
      <c r="G325" s="123"/>
      <c r="H325" s="139"/>
      <c r="I325" s="139"/>
      <c r="J325" s="134"/>
    </row>
    <row r="326" spans="1:10" s="137" customFormat="1">
      <c r="A326" s="358"/>
      <c r="B326" s="136"/>
      <c r="C326" s="138"/>
      <c r="D326" s="138"/>
      <c r="E326" s="138"/>
      <c r="F326" s="134"/>
      <c r="G326" s="123"/>
      <c r="H326" s="139"/>
      <c r="I326" s="139"/>
      <c r="J326" s="134"/>
    </row>
    <row r="327" spans="1:10" s="137" customFormat="1">
      <c r="A327" s="358"/>
      <c r="B327" s="136"/>
      <c r="C327" s="138"/>
      <c r="D327" s="138"/>
      <c r="E327" s="138"/>
      <c r="F327" s="134"/>
      <c r="G327" s="123"/>
      <c r="H327" s="139"/>
      <c r="I327" s="139"/>
      <c r="J327" s="134"/>
    </row>
    <row r="328" spans="1:10" s="137" customFormat="1">
      <c r="A328" s="358"/>
      <c r="B328" s="136"/>
      <c r="C328" s="138"/>
      <c r="D328" s="138"/>
      <c r="E328" s="138"/>
      <c r="F328" s="134"/>
      <c r="G328" s="123"/>
      <c r="H328" s="139"/>
      <c r="I328" s="139"/>
      <c r="J328" s="134"/>
    </row>
    <row r="329" spans="1:10" s="137" customFormat="1">
      <c r="A329" s="358"/>
      <c r="B329" s="136"/>
      <c r="C329" s="138"/>
      <c r="D329" s="138"/>
      <c r="E329" s="138"/>
      <c r="F329" s="134"/>
      <c r="G329" s="123"/>
      <c r="H329" s="139"/>
      <c r="I329" s="139"/>
      <c r="J329" s="134"/>
    </row>
    <row r="330" spans="1:10" s="137" customFormat="1">
      <c r="A330" s="358"/>
      <c r="B330" s="136"/>
      <c r="C330" s="138"/>
      <c r="D330" s="138"/>
      <c r="E330" s="138"/>
      <c r="F330" s="134"/>
      <c r="G330" s="123"/>
      <c r="H330" s="139"/>
      <c r="I330" s="139"/>
      <c r="J330" s="134"/>
    </row>
    <row r="331" spans="1:10" s="137" customFormat="1">
      <c r="A331" s="358"/>
      <c r="B331" s="136"/>
      <c r="C331" s="138"/>
      <c r="D331" s="138"/>
      <c r="E331" s="138"/>
      <c r="F331" s="134"/>
      <c r="G331" s="123"/>
      <c r="H331" s="139"/>
      <c r="I331" s="139"/>
      <c r="J331" s="134"/>
    </row>
    <row r="332" spans="1:10" s="137" customFormat="1">
      <c r="A332" s="358"/>
      <c r="B332" s="136"/>
      <c r="C332" s="138"/>
      <c r="D332" s="138"/>
      <c r="E332" s="138"/>
      <c r="F332" s="134"/>
      <c r="G332" s="123"/>
      <c r="H332" s="139"/>
      <c r="I332" s="139"/>
      <c r="J332" s="134"/>
    </row>
    <row r="333" spans="1:10" s="137" customFormat="1">
      <c r="A333" s="358"/>
      <c r="B333" s="136"/>
      <c r="C333" s="138"/>
      <c r="D333" s="138"/>
      <c r="E333" s="138"/>
      <c r="F333" s="134"/>
      <c r="G333" s="123"/>
      <c r="H333" s="139"/>
      <c r="I333" s="139"/>
      <c r="J333" s="134"/>
    </row>
    <row r="334" spans="1:10" s="137" customFormat="1">
      <c r="A334" s="358"/>
      <c r="B334" s="136"/>
      <c r="C334" s="138"/>
      <c r="D334" s="138"/>
      <c r="E334" s="138"/>
      <c r="F334" s="134"/>
      <c r="G334" s="123"/>
      <c r="H334" s="139"/>
      <c r="I334" s="139"/>
      <c r="J334" s="134"/>
    </row>
    <row r="335" spans="1:10" s="137" customFormat="1">
      <c r="A335" s="358"/>
      <c r="B335" s="136"/>
      <c r="C335" s="138"/>
      <c r="D335" s="138"/>
      <c r="E335" s="138"/>
      <c r="F335" s="134"/>
      <c r="G335" s="123"/>
      <c r="H335" s="139"/>
      <c r="I335" s="139"/>
      <c r="J335" s="134"/>
    </row>
    <row r="336" spans="1:10" s="137" customFormat="1">
      <c r="A336" s="358"/>
      <c r="B336" s="136"/>
      <c r="C336" s="138"/>
      <c r="D336" s="138"/>
      <c r="E336" s="138"/>
      <c r="F336" s="134"/>
      <c r="G336" s="123"/>
      <c r="H336" s="139"/>
      <c r="I336" s="139"/>
      <c r="J336" s="134"/>
    </row>
    <row r="337" spans="1:10" s="137" customFormat="1">
      <c r="A337" s="358"/>
      <c r="B337" s="136"/>
      <c r="C337" s="138"/>
      <c r="D337" s="138"/>
      <c r="E337" s="138"/>
      <c r="F337" s="134"/>
      <c r="G337" s="123"/>
      <c r="H337" s="139"/>
      <c r="I337" s="139"/>
      <c r="J337" s="134"/>
    </row>
    <row r="338" spans="1:10" s="137" customFormat="1">
      <c r="A338" s="358"/>
      <c r="B338" s="136"/>
      <c r="C338" s="138"/>
      <c r="D338" s="138"/>
      <c r="E338" s="138"/>
      <c r="F338" s="134"/>
      <c r="G338" s="123"/>
      <c r="H338" s="139"/>
      <c r="I338" s="139"/>
      <c r="J338" s="134"/>
    </row>
    <row r="339" spans="1:10" s="137" customFormat="1">
      <c r="A339" s="358"/>
      <c r="B339" s="136"/>
      <c r="C339" s="138"/>
      <c r="D339" s="138"/>
      <c r="E339" s="138"/>
      <c r="F339" s="134"/>
      <c r="G339" s="123"/>
      <c r="H339" s="139"/>
      <c r="I339" s="139"/>
      <c r="J339" s="134"/>
    </row>
    <row r="340" spans="1:10" s="137" customFormat="1">
      <c r="A340" s="358"/>
      <c r="B340" s="136"/>
      <c r="C340" s="138"/>
      <c r="D340" s="138"/>
      <c r="E340" s="138"/>
      <c r="F340" s="134"/>
      <c r="G340" s="123"/>
      <c r="H340" s="139"/>
      <c r="I340" s="139"/>
      <c r="J340" s="134"/>
    </row>
    <row r="341" spans="1:10" s="137" customFormat="1">
      <c r="A341" s="358"/>
      <c r="B341" s="136"/>
      <c r="C341" s="138"/>
      <c r="D341" s="138"/>
      <c r="E341" s="138"/>
      <c r="F341" s="134"/>
      <c r="G341" s="123"/>
      <c r="H341" s="139"/>
      <c r="I341" s="139"/>
      <c r="J341" s="134"/>
    </row>
    <row r="342" spans="1:10" s="137" customFormat="1">
      <c r="A342" s="358"/>
      <c r="B342" s="136"/>
      <c r="C342" s="138"/>
      <c r="D342" s="138"/>
      <c r="E342" s="138"/>
      <c r="F342" s="134"/>
      <c r="G342" s="123"/>
      <c r="H342" s="139"/>
      <c r="I342" s="139"/>
      <c r="J342" s="134"/>
    </row>
    <row r="343" spans="1:10" s="137" customFormat="1">
      <c r="A343" s="358"/>
      <c r="B343" s="136"/>
      <c r="C343" s="138"/>
      <c r="D343" s="138"/>
      <c r="E343" s="138"/>
      <c r="F343" s="134"/>
      <c r="G343" s="123"/>
      <c r="H343" s="139"/>
      <c r="I343" s="139"/>
      <c r="J343" s="134"/>
    </row>
    <row r="344" spans="1:10" s="137" customFormat="1">
      <c r="A344" s="358"/>
      <c r="B344" s="136"/>
      <c r="C344" s="138"/>
      <c r="D344" s="138"/>
      <c r="E344" s="138"/>
      <c r="F344" s="134"/>
      <c r="G344" s="123"/>
      <c r="H344" s="139"/>
      <c r="I344" s="139"/>
      <c r="J344" s="134"/>
    </row>
    <row r="345" spans="1:10" s="137" customFormat="1">
      <c r="A345" s="358"/>
      <c r="B345" s="136"/>
      <c r="C345" s="138"/>
      <c r="D345" s="138"/>
      <c r="E345" s="138"/>
      <c r="F345" s="134"/>
      <c r="G345" s="123"/>
      <c r="H345" s="139"/>
      <c r="I345" s="139"/>
      <c r="J345" s="134"/>
    </row>
    <row r="346" spans="1:10" s="137" customFormat="1">
      <c r="A346" s="358"/>
      <c r="B346" s="136"/>
      <c r="C346" s="138"/>
      <c r="D346" s="138"/>
      <c r="E346" s="138"/>
      <c r="F346" s="134"/>
      <c r="G346" s="123"/>
      <c r="H346" s="139"/>
      <c r="I346" s="139"/>
      <c r="J346" s="134"/>
    </row>
    <row r="347" spans="1:10" s="137" customFormat="1">
      <c r="A347" s="358"/>
      <c r="B347" s="136"/>
      <c r="C347" s="138"/>
      <c r="D347" s="138"/>
      <c r="E347" s="138"/>
      <c r="F347" s="134"/>
      <c r="G347" s="123"/>
      <c r="H347" s="139"/>
      <c r="I347" s="139"/>
      <c r="J347" s="134"/>
    </row>
    <row r="348" spans="1:10" s="137" customFormat="1">
      <c r="A348" s="358"/>
      <c r="B348" s="136"/>
      <c r="C348" s="138"/>
      <c r="D348" s="138"/>
      <c r="E348" s="138"/>
      <c r="F348" s="134"/>
      <c r="G348" s="123"/>
      <c r="H348" s="139"/>
      <c r="I348" s="139"/>
      <c r="J348" s="134"/>
    </row>
    <row r="349" spans="1:10" s="137" customFormat="1">
      <c r="A349" s="358"/>
      <c r="B349" s="136"/>
      <c r="C349" s="138"/>
      <c r="D349" s="138"/>
      <c r="E349" s="138"/>
      <c r="F349" s="134"/>
      <c r="G349" s="123"/>
      <c r="H349" s="139"/>
      <c r="I349" s="139"/>
      <c r="J349" s="134"/>
    </row>
    <row r="350" spans="1:10" s="137" customFormat="1">
      <c r="A350" s="358"/>
      <c r="B350" s="136"/>
      <c r="C350" s="138"/>
      <c r="D350" s="138"/>
      <c r="E350" s="138"/>
      <c r="F350" s="134"/>
      <c r="G350" s="123"/>
      <c r="H350" s="139"/>
      <c r="I350" s="139"/>
      <c r="J350" s="134"/>
    </row>
    <row r="351" spans="1:10" s="137" customFormat="1">
      <c r="A351" s="358"/>
      <c r="B351" s="136"/>
      <c r="C351" s="138"/>
      <c r="D351" s="138"/>
      <c r="E351" s="138"/>
      <c r="F351" s="134"/>
      <c r="G351" s="123"/>
      <c r="H351" s="139"/>
      <c r="I351" s="139"/>
      <c r="J351" s="134"/>
    </row>
    <row r="352" spans="1:10" s="137" customFormat="1">
      <c r="A352" s="358"/>
      <c r="B352" s="136"/>
      <c r="C352" s="138"/>
      <c r="D352" s="138"/>
      <c r="E352" s="138"/>
      <c r="F352" s="134"/>
      <c r="G352" s="123"/>
      <c r="H352" s="139"/>
      <c r="I352" s="139"/>
      <c r="J352" s="134"/>
    </row>
    <row r="353" spans="1:10" s="137" customFormat="1">
      <c r="A353" s="358"/>
      <c r="B353" s="136"/>
      <c r="C353" s="138"/>
      <c r="D353" s="138"/>
      <c r="E353" s="138"/>
      <c r="F353" s="134"/>
      <c r="G353" s="123"/>
      <c r="H353" s="139"/>
      <c r="I353" s="139"/>
      <c r="J353" s="134"/>
    </row>
    <row r="354" spans="1:10" s="137" customFormat="1">
      <c r="A354" s="358"/>
      <c r="B354" s="136"/>
      <c r="C354" s="138"/>
      <c r="D354" s="138"/>
      <c r="E354" s="138"/>
      <c r="F354" s="134"/>
      <c r="G354" s="123"/>
      <c r="H354" s="139"/>
      <c r="I354" s="139"/>
      <c r="J354" s="134"/>
    </row>
    <row r="355" spans="1:10" s="137" customFormat="1">
      <c r="A355" s="358"/>
      <c r="B355" s="136"/>
      <c r="C355" s="138"/>
      <c r="D355" s="138"/>
      <c r="E355" s="138"/>
      <c r="F355" s="134"/>
      <c r="G355" s="123"/>
      <c r="H355" s="139"/>
      <c r="I355" s="139"/>
      <c r="J355" s="134"/>
    </row>
    <row r="356" spans="1:10" s="137" customFormat="1">
      <c r="A356" s="358"/>
      <c r="B356" s="136"/>
      <c r="C356" s="138"/>
      <c r="D356" s="138"/>
      <c r="E356" s="138"/>
      <c r="F356" s="134"/>
      <c r="G356" s="123"/>
      <c r="H356" s="139"/>
      <c r="I356" s="139"/>
      <c r="J356" s="134"/>
    </row>
    <row r="357" spans="1:10" s="137" customFormat="1">
      <c r="A357" s="358"/>
      <c r="B357" s="136"/>
      <c r="C357" s="138"/>
      <c r="D357" s="138"/>
      <c r="E357" s="138"/>
      <c r="F357" s="134"/>
      <c r="G357" s="123"/>
      <c r="H357" s="139"/>
      <c r="I357" s="139"/>
      <c r="J357" s="134"/>
    </row>
    <row r="358" spans="1:10" s="137" customFormat="1">
      <c r="A358" s="358"/>
      <c r="B358" s="136"/>
      <c r="C358" s="138"/>
      <c r="D358" s="138"/>
      <c r="E358" s="138"/>
      <c r="F358" s="134"/>
      <c r="G358" s="123"/>
      <c r="H358" s="139"/>
      <c r="I358" s="139"/>
      <c r="J358" s="134"/>
    </row>
    <row r="359" spans="1:10" s="137" customFormat="1">
      <c r="A359" s="358"/>
      <c r="B359" s="136"/>
      <c r="C359" s="138"/>
      <c r="D359" s="138"/>
      <c r="E359" s="138"/>
      <c r="F359" s="134"/>
      <c r="G359" s="123"/>
      <c r="H359" s="139"/>
      <c r="I359" s="139"/>
      <c r="J359" s="134"/>
    </row>
    <row r="360" spans="1:10" s="137" customFormat="1">
      <c r="A360" s="358"/>
      <c r="B360" s="136"/>
      <c r="C360" s="138"/>
      <c r="D360" s="138"/>
      <c r="E360" s="138"/>
      <c r="F360" s="134"/>
      <c r="G360" s="123"/>
      <c r="H360" s="139"/>
      <c r="I360" s="139"/>
      <c r="J360" s="134"/>
    </row>
    <row r="361" spans="1:10" s="137" customFormat="1">
      <c r="A361" s="358"/>
      <c r="B361" s="136"/>
      <c r="C361" s="138"/>
      <c r="D361" s="138"/>
      <c r="E361" s="138"/>
      <c r="F361" s="134"/>
      <c r="G361" s="123"/>
      <c r="H361" s="139"/>
      <c r="I361" s="139"/>
      <c r="J361" s="134"/>
    </row>
    <row r="362" spans="1:10" s="137" customFormat="1">
      <c r="A362" s="358"/>
      <c r="B362" s="136"/>
      <c r="C362" s="138"/>
      <c r="D362" s="138"/>
      <c r="E362" s="138"/>
      <c r="F362" s="134"/>
      <c r="G362" s="123"/>
      <c r="H362" s="139"/>
      <c r="I362" s="139"/>
      <c r="J362" s="134"/>
    </row>
    <row r="363" spans="1:10" s="137" customFormat="1">
      <c r="A363" s="358"/>
      <c r="B363" s="136"/>
      <c r="C363" s="138"/>
      <c r="D363" s="138"/>
      <c r="E363" s="138"/>
      <c r="F363" s="134"/>
      <c r="G363" s="123"/>
      <c r="H363" s="139"/>
      <c r="I363" s="139"/>
      <c r="J363" s="134"/>
    </row>
    <row r="364" spans="1:10" s="137" customFormat="1">
      <c r="A364" s="358"/>
      <c r="B364" s="136"/>
      <c r="C364" s="138"/>
      <c r="D364" s="138"/>
      <c r="E364" s="138"/>
      <c r="F364" s="134"/>
      <c r="G364" s="123"/>
      <c r="H364" s="139"/>
      <c r="I364" s="139"/>
      <c r="J364" s="134"/>
    </row>
    <row r="365" spans="1:10" s="137" customFormat="1">
      <c r="A365" s="358"/>
      <c r="B365" s="136"/>
      <c r="C365" s="138"/>
      <c r="D365" s="138"/>
      <c r="E365" s="138"/>
      <c r="F365" s="134"/>
      <c r="G365" s="123"/>
      <c r="H365" s="139"/>
      <c r="I365" s="139"/>
      <c r="J365" s="134"/>
    </row>
    <row r="366" spans="1:10" s="137" customFormat="1">
      <c r="A366" s="358"/>
      <c r="B366" s="136"/>
      <c r="C366" s="138"/>
      <c r="D366" s="138"/>
      <c r="E366" s="138"/>
      <c r="F366" s="134"/>
      <c r="G366" s="123"/>
      <c r="H366" s="139"/>
      <c r="I366" s="139"/>
      <c r="J366" s="134"/>
    </row>
    <row r="367" spans="1:10" s="137" customFormat="1">
      <c r="A367" s="358"/>
      <c r="B367" s="136"/>
      <c r="C367" s="138"/>
      <c r="D367" s="138"/>
      <c r="E367" s="138"/>
      <c r="F367" s="134"/>
      <c r="G367" s="123"/>
      <c r="H367" s="139"/>
      <c r="I367" s="139"/>
      <c r="J367" s="134"/>
    </row>
    <row r="368" spans="1:10" s="137" customFormat="1">
      <c r="A368" s="358"/>
      <c r="B368" s="136"/>
      <c r="C368" s="138"/>
      <c r="D368" s="138"/>
      <c r="E368" s="138"/>
      <c r="F368" s="134"/>
      <c r="G368" s="123"/>
      <c r="H368" s="139"/>
      <c r="I368" s="139"/>
      <c r="J368" s="134"/>
    </row>
    <row r="369" spans="1:10" s="137" customFormat="1">
      <c r="A369" s="358"/>
      <c r="B369" s="136"/>
      <c r="C369" s="138"/>
      <c r="D369" s="138"/>
      <c r="E369" s="138"/>
      <c r="F369" s="134"/>
      <c r="G369" s="123"/>
      <c r="H369" s="139"/>
      <c r="I369" s="139"/>
      <c r="J369" s="134"/>
    </row>
    <row r="370" spans="1:10" s="137" customFormat="1">
      <c r="A370" s="358"/>
      <c r="B370" s="136"/>
      <c r="C370" s="138"/>
      <c r="D370" s="138"/>
      <c r="E370" s="138"/>
      <c r="F370" s="134"/>
      <c r="G370" s="123"/>
      <c r="H370" s="139"/>
      <c r="I370" s="139"/>
      <c r="J370" s="134"/>
    </row>
    <row r="371" spans="1:10" s="137" customFormat="1">
      <c r="A371" s="358"/>
      <c r="B371" s="136"/>
      <c r="C371" s="138"/>
      <c r="D371" s="138"/>
      <c r="E371" s="138"/>
      <c r="F371" s="134"/>
      <c r="G371" s="123"/>
      <c r="H371" s="139"/>
      <c r="I371" s="139"/>
      <c r="J371" s="134"/>
    </row>
    <row r="372" spans="1:10" s="137" customFormat="1">
      <c r="A372" s="358"/>
      <c r="B372" s="136"/>
      <c r="C372" s="138"/>
      <c r="D372" s="138"/>
      <c r="E372" s="138"/>
      <c r="F372" s="134"/>
      <c r="G372" s="123"/>
      <c r="H372" s="139"/>
      <c r="I372" s="139"/>
      <c r="J372" s="134"/>
    </row>
    <row r="373" spans="1:10" s="137" customFormat="1">
      <c r="A373" s="358"/>
      <c r="B373" s="136"/>
      <c r="C373" s="138"/>
      <c r="D373" s="138"/>
      <c r="E373" s="138"/>
      <c r="F373" s="134"/>
      <c r="G373" s="123"/>
      <c r="H373" s="139"/>
      <c r="I373" s="139"/>
      <c r="J373" s="134"/>
    </row>
    <row r="374" spans="1:10" s="137" customFormat="1">
      <c r="A374" s="358"/>
      <c r="B374" s="136"/>
      <c r="C374" s="138"/>
      <c r="D374" s="138"/>
      <c r="E374" s="138"/>
      <c r="F374" s="134"/>
      <c r="G374" s="123"/>
      <c r="H374" s="139"/>
      <c r="I374" s="139"/>
      <c r="J374" s="134"/>
    </row>
    <row r="375" spans="1:10" s="137" customFormat="1">
      <c r="A375" s="358"/>
      <c r="B375" s="136"/>
      <c r="C375" s="138"/>
      <c r="D375" s="138"/>
      <c r="E375" s="138"/>
      <c r="F375" s="134"/>
      <c r="G375" s="123"/>
      <c r="H375" s="139"/>
      <c r="I375" s="139"/>
      <c r="J375" s="134"/>
    </row>
    <row r="376" spans="1:10" s="137" customFormat="1">
      <c r="A376" s="358"/>
      <c r="B376" s="136"/>
      <c r="C376" s="138"/>
      <c r="D376" s="138"/>
      <c r="E376" s="138"/>
      <c r="F376" s="134"/>
      <c r="G376" s="123"/>
      <c r="H376" s="139"/>
      <c r="I376" s="139"/>
      <c r="J376" s="134"/>
    </row>
    <row r="377" spans="1:10" s="137" customFormat="1">
      <c r="A377" s="358"/>
      <c r="B377" s="136"/>
      <c r="C377" s="138"/>
      <c r="D377" s="138"/>
      <c r="E377" s="138"/>
      <c r="F377" s="134"/>
      <c r="G377" s="123"/>
      <c r="H377" s="139"/>
      <c r="I377" s="139"/>
      <c r="J377" s="134"/>
    </row>
    <row r="378" spans="1:10" s="137" customFormat="1">
      <c r="A378" s="358"/>
      <c r="B378" s="136"/>
      <c r="C378" s="138"/>
      <c r="D378" s="138"/>
      <c r="E378" s="138"/>
      <c r="F378" s="134"/>
      <c r="G378" s="123"/>
      <c r="H378" s="139"/>
      <c r="I378" s="139"/>
      <c r="J378" s="134"/>
    </row>
    <row r="379" spans="1:10" s="137" customFormat="1">
      <c r="A379" s="358"/>
      <c r="B379" s="136"/>
      <c r="C379" s="138"/>
      <c r="D379" s="138"/>
      <c r="E379" s="138"/>
      <c r="F379" s="134"/>
      <c r="G379" s="123"/>
      <c r="H379" s="139"/>
      <c r="I379" s="139"/>
      <c r="J379" s="134"/>
    </row>
    <row r="380" spans="1:10" s="137" customFormat="1">
      <c r="A380" s="358"/>
      <c r="B380" s="136"/>
      <c r="C380" s="138"/>
      <c r="D380" s="138"/>
      <c r="E380" s="138"/>
      <c r="F380" s="134"/>
      <c r="G380" s="123"/>
      <c r="H380" s="139"/>
      <c r="I380" s="139"/>
      <c r="J380" s="134"/>
    </row>
    <row r="381" spans="1:10" s="137" customFormat="1">
      <c r="A381" s="358"/>
      <c r="B381" s="136"/>
      <c r="C381" s="138"/>
      <c r="D381" s="138"/>
      <c r="E381" s="138"/>
      <c r="F381" s="134"/>
      <c r="G381" s="123"/>
      <c r="H381" s="139"/>
      <c r="I381" s="139"/>
      <c r="J381" s="134"/>
    </row>
    <row r="382" spans="1:10" s="137" customFormat="1">
      <c r="A382" s="358"/>
      <c r="B382" s="136"/>
      <c r="C382" s="138"/>
      <c r="D382" s="138"/>
      <c r="E382" s="138"/>
      <c r="F382" s="134"/>
      <c r="G382" s="123"/>
      <c r="H382" s="139"/>
      <c r="I382" s="139"/>
      <c r="J382" s="134"/>
    </row>
    <row r="383" spans="1:10" s="137" customFormat="1">
      <c r="A383" s="358"/>
      <c r="B383" s="136"/>
      <c r="C383" s="138"/>
      <c r="D383" s="138"/>
      <c r="E383" s="138"/>
      <c r="F383" s="134"/>
      <c r="G383" s="123"/>
      <c r="H383" s="139"/>
      <c r="I383" s="139"/>
      <c r="J383" s="134"/>
    </row>
    <row r="384" spans="1:10" s="137" customFormat="1">
      <c r="A384" s="358"/>
      <c r="B384" s="136"/>
      <c r="C384" s="138"/>
      <c r="D384" s="138"/>
      <c r="E384" s="138"/>
      <c r="F384" s="134"/>
      <c r="G384" s="123"/>
      <c r="H384" s="139"/>
      <c r="I384" s="139"/>
      <c r="J384" s="134"/>
    </row>
    <row r="385" spans="1:10" s="137" customFormat="1">
      <c r="A385" s="358"/>
      <c r="B385" s="136"/>
      <c r="C385" s="138"/>
      <c r="D385" s="138"/>
      <c r="E385" s="138"/>
      <c r="F385" s="134"/>
      <c r="G385" s="123"/>
      <c r="H385" s="139"/>
      <c r="I385" s="139"/>
      <c r="J385" s="134"/>
    </row>
    <row r="386" spans="1:10" s="137" customFormat="1">
      <c r="A386" s="358"/>
      <c r="B386" s="136"/>
      <c r="C386" s="138"/>
      <c r="D386" s="138"/>
      <c r="E386" s="138"/>
      <c r="F386" s="134"/>
      <c r="G386" s="123"/>
      <c r="H386" s="139"/>
      <c r="I386" s="139"/>
      <c r="J386" s="134"/>
    </row>
    <row r="387" spans="1:10" s="137" customFormat="1">
      <c r="A387" s="358"/>
      <c r="B387" s="136"/>
      <c r="C387" s="138"/>
      <c r="D387" s="138"/>
      <c r="E387" s="138"/>
      <c r="F387" s="134"/>
      <c r="G387" s="123"/>
      <c r="H387" s="139"/>
      <c r="I387" s="139"/>
      <c r="J387" s="134"/>
    </row>
    <row r="388" spans="1:10" s="137" customFormat="1">
      <c r="A388" s="358"/>
      <c r="B388" s="136"/>
      <c r="C388" s="138"/>
      <c r="D388" s="138"/>
      <c r="E388" s="138"/>
      <c r="F388" s="134"/>
      <c r="G388" s="123"/>
      <c r="H388" s="139"/>
      <c r="I388" s="139"/>
      <c r="J388" s="134"/>
    </row>
    <row r="389" spans="1:10" s="137" customFormat="1">
      <c r="A389" s="358"/>
      <c r="B389" s="136"/>
      <c r="C389" s="138"/>
      <c r="D389" s="138"/>
      <c r="E389" s="138"/>
      <c r="F389" s="134"/>
      <c r="G389" s="123"/>
      <c r="H389" s="139"/>
      <c r="I389" s="139"/>
      <c r="J389" s="134"/>
    </row>
    <row r="390" spans="1:10" s="137" customFormat="1">
      <c r="A390" s="358"/>
      <c r="B390" s="136"/>
      <c r="C390" s="138"/>
      <c r="D390" s="138"/>
      <c r="E390" s="138"/>
      <c r="F390" s="134"/>
      <c r="G390" s="123"/>
      <c r="H390" s="139"/>
      <c r="I390" s="139"/>
      <c r="J390" s="134"/>
    </row>
    <row r="391" spans="1:10" s="137" customFormat="1">
      <c r="A391" s="358"/>
      <c r="B391" s="136"/>
      <c r="C391" s="138"/>
      <c r="D391" s="138"/>
      <c r="E391" s="138"/>
      <c r="F391" s="134"/>
      <c r="G391" s="123"/>
      <c r="H391" s="139"/>
      <c r="I391" s="139"/>
      <c r="J391" s="134"/>
    </row>
    <row r="392" spans="1:10" s="137" customFormat="1">
      <c r="A392" s="358"/>
      <c r="B392" s="136"/>
      <c r="C392" s="138"/>
      <c r="D392" s="138"/>
      <c r="E392" s="138"/>
      <c r="F392" s="134"/>
      <c r="G392" s="123"/>
      <c r="H392" s="139"/>
      <c r="I392" s="139"/>
      <c r="J392" s="134"/>
    </row>
    <row r="393" spans="1:10" s="137" customFormat="1">
      <c r="A393" s="358"/>
      <c r="B393" s="136"/>
      <c r="C393" s="138"/>
      <c r="D393" s="138"/>
      <c r="E393" s="138"/>
      <c r="F393" s="134"/>
      <c r="G393" s="123"/>
      <c r="H393" s="139"/>
      <c r="I393" s="139"/>
      <c r="J393" s="134"/>
    </row>
    <row r="394" spans="1:10" s="137" customFormat="1">
      <c r="A394" s="358"/>
      <c r="B394" s="136"/>
      <c r="C394" s="138"/>
      <c r="D394" s="138"/>
      <c r="E394" s="138"/>
      <c r="F394" s="134"/>
      <c r="G394" s="123"/>
      <c r="H394" s="139"/>
      <c r="I394" s="139"/>
      <c r="J394" s="134"/>
    </row>
    <row r="395" spans="1:10" s="137" customFormat="1">
      <c r="A395" s="358"/>
      <c r="B395" s="136"/>
      <c r="C395" s="138"/>
      <c r="D395" s="138"/>
      <c r="E395" s="138"/>
      <c r="F395" s="134"/>
      <c r="G395" s="123"/>
      <c r="H395" s="139"/>
      <c r="I395" s="139"/>
      <c r="J395" s="134"/>
    </row>
    <row r="396" spans="1:10" s="137" customFormat="1">
      <c r="A396" s="358"/>
      <c r="B396" s="136"/>
      <c r="C396" s="138"/>
      <c r="D396" s="138"/>
      <c r="E396" s="138"/>
      <c r="F396" s="134"/>
      <c r="G396" s="123"/>
      <c r="H396" s="139"/>
      <c r="I396" s="139"/>
      <c r="J396" s="134"/>
    </row>
    <row r="397" spans="1:10" s="137" customFormat="1">
      <c r="A397" s="358"/>
      <c r="B397" s="136"/>
      <c r="C397" s="138"/>
      <c r="D397" s="138"/>
      <c r="E397" s="138"/>
      <c r="F397" s="134"/>
      <c r="G397" s="123"/>
      <c r="H397" s="139"/>
      <c r="I397" s="139"/>
      <c r="J397" s="134"/>
    </row>
    <row r="398" spans="1:10" s="137" customFormat="1">
      <c r="A398" s="358"/>
      <c r="B398" s="136"/>
      <c r="C398" s="138"/>
      <c r="D398" s="138"/>
      <c r="E398" s="138"/>
      <c r="F398" s="134"/>
      <c r="G398" s="123"/>
      <c r="H398" s="139"/>
      <c r="I398" s="139"/>
      <c r="J398" s="134"/>
    </row>
    <row r="399" spans="1:10" s="137" customFormat="1">
      <c r="A399" s="358"/>
      <c r="B399" s="136"/>
      <c r="C399" s="138"/>
      <c r="D399" s="138"/>
      <c r="E399" s="138"/>
      <c r="F399" s="134"/>
      <c r="G399" s="123"/>
      <c r="H399" s="139"/>
      <c r="I399" s="139"/>
      <c r="J399" s="134"/>
    </row>
    <row r="400" spans="1:10" s="137" customFormat="1">
      <c r="A400" s="358"/>
      <c r="B400" s="136"/>
      <c r="C400" s="138"/>
      <c r="D400" s="138"/>
      <c r="E400" s="138"/>
      <c r="F400" s="134"/>
      <c r="G400" s="123"/>
      <c r="H400" s="139"/>
      <c r="I400" s="139"/>
      <c r="J400" s="134"/>
    </row>
    <row r="401" spans="1:10" s="137" customFormat="1">
      <c r="A401" s="358"/>
      <c r="B401" s="136"/>
      <c r="C401" s="138"/>
      <c r="D401" s="138"/>
      <c r="E401" s="138"/>
      <c r="F401" s="134"/>
      <c r="G401" s="123"/>
      <c r="H401" s="139"/>
      <c r="I401" s="139"/>
      <c r="J401" s="134"/>
    </row>
    <row r="402" spans="1:10" s="137" customFormat="1">
      <c r="A402" s="358"/>
      <c r="B402" s="136"/>
      <c r="C402" s="138"/>
      <c r="D402" s="138"/>
      <c r="E402" s="138"/>
      <c r="F402" s="134"/>
      <c r="G402" s="123"/>
      <c r="H402" s="139"/>
      <c r="I402" s="139"/>
      <c r="J402" s="134"/>
    </row>
    <row r="403" spans="1:10" s="137" customFormat="1">
      <c r="A403" s="358"/>
      <c r="B403" s="136"/>
      <c r="C403" s="138"/>
      <c r="D403" s="138"/>
      <c r="E403" s="138"/>
      <c r="F403" s="134"/>
      <c r="G403" s="123"/>
      <c r="H403" s="139"/>
      <c r="I403" s="139"/>
      <c r="J403" s="134"/>
    </row>
    <row r="404" spans="1:10" s="137" customFormat="1">
      <c r="A404" s="358"/>
      <c r="B404" s="136"/>
      <c r="C404" s="138"/>
      <c r="D404" s="138"/>
      <c r="E404" s="138"/>
      <c r="F404" s="134"/>
      <c r="G404" s="123"/>
      <c r="H404" s="139"/>
      <c r="I404" s="139"/>
      <c r="J404" s="134"/>
    </row>
    <row r="405" spans="1:10" s="137" customFormat="1">
      <c r="A405" s="358"/>
      <c r="B405" s="136"/>
      <c r="C405" s="138"/>
      <c r="D405" s="138"/>
      <c r="E405" s="138"/>
      <c r="F405" s="134"/>
      <c r="G405" s="123"/>
      <c r="H405" s="139"/>
      <c r="I405" s="139"/>
      <c r="J405" s="134"/>
    </row>
    <row r="406" spans="1:10" s="137" customFormat="1">
      <c r="A406" s="358"/>
      <c r="B406" s="136"/>
      <c r="C406" s="138"/>
      <c r="D406" s="138"/>
      <c r="E406" s="138"/>
      <c r="F406" s="134"/>
      <c r="G406" s="123"/>
      <c r="H406" s="139"/>
      <c r="I406" s="139"/>
      <c r="J406" s="134"/>
    </row>
    <row r="407" spans="1:10" s="137" customFormat="1">
      <c r="A407" s="358"/>
      <c r="B407" s="136"/>
      <c r="C407" s="138"/>
      <c r="D407" s="138"/>
      <c r="E407" s="138"/>
      <c r="F407" s="134"/>
      <c r="G407" s="123"/>
      <c r="H407" s="139"/>
      <c r="I407" s="139"/>
      <c r="J407" s="134"/>
    </row>
    <row r="408" spans="1:10" s="137" customFormat="1">
      <c r="A408" s="358"/>
      <c r="B408" s="136"/>
      <c r="C408" s="138"/>
      <c r="D408" s="138"/>
      <c r="E408" s="138"/>
      <c r="F408" s="134"/>
      <c r="G408" s="123"/>
      <c r="H408" s="139"/>
      <c r="I408" s="139"/>
      <c r="J408" s="134"/>
    </row>
    <row r="409" spans="1:10" s="137" customFormat="1">
      <c r="A409" s="358"/>
      <c r="B409" s="136"/>
      <c r="C409" s="138"/>
      <c r="D409" s="138"/>
      <c r="E409" s="138"/>
      <c r="F409" s="134"/>
      <c r="G409" s="123"/>
      <c r="H409" s="139"/>
      <c r="I409" s="139"/>
      <c r="J409" s="134"/>
    </row>
    <row r="410" spans="1:10" s="137" customFormat="1">
      <c r="A410" s="358"/>
      <c r="B410" s="136"/>
      <c r="C410" s="138"/>
      <c r="D410" s="138"/>
      <c r="E410" s="138"/>
      <c r="F410" s="134"/>
      <c r="G410" s="123"/>
      <c r="H410" s="139"/>
      <c r="I410" s="139"/>
      <c r="J410" s="134"/>
    </row>
    <row r="411" spans="1:10" s="137" customFormat="1">
      <c r="A411" s="358"/>
      <c r="B411" s="136"/>
      <c r="C411" s="138"/>
      <c r="D411" s="138"/>
      <c r="E411" s="138"/>
      <c r="F411" s="134"/>
      <c r="G411" s="123"/>
      <c r="H411" s="139"/>
      <c r="I411" s="139"/>
      <c r="J411" s="134"/>
    </row>
    <row r="412" spans="1:10" s="137" customFormat="1">
      <c r="A412" s="358"/>
      <c r="B412" s="136"/>
      <c r="C412" s="138"/>
      <c r="D412" s="138"/>
      <c r="E412" s="138"/>
      <c r="F412" s="134"/>
      <c r="G412" s="123"/>
      <c r="H412" s="139"/>
      <c r="I412" s="139"/>
      <c r="J412" s="134"/>
    </row>
    <row r="413" spans="1:10" s="137" customFormat="1">
      <c r="A413" s="358"/>
      <c r="B413" s="136"/>
      <c r="C413" s="138"/>
      <c r="D413" s="138"/>
      <c r="E413" s="138"/>
      <c r="F413" s="134"/>
      <c r="G413" s="123"/>
      <c r="H413" s="139"/>
      <c r="I413" s="139"/>
      <c r="J413" s="134"/>
    </row>
    <row r="414" spans="1:10" s="137" customFormat="1">
      <c r="A414" s="358"/>
      <c r="B414" s="136"/>
      <c r="C414" s="138"/>
      <c r="D414" s="138"/>
      <c r="E414" s="138"/>
      <c r="F414" s="134"/>
      <c r="G414" s="123"/>
      <c r="H414" s="139"/>
      <c r="I414" s="139"/>
      <c r="J414" s="134"/>
    </row>
    <row r="415" spans="1:10" s="137" customFormat="1">
      <c r="A415" s="358"/>
      <c r="B415" s="136"/>
      <c r="C415" s="138"/>
      <c r="D415" s="138"/>
      <c r="E415" s="138"/>
      <c r="F415" s="134"/>
      <c r="G415" s="123"/>
      <c r="H415" s="139"/>
      <c r="I415" s="139"/>
      <c r="J415" s="134"/>
    </row>
    <row r="416" spans="1:10" s="137" customFormat="1">
      <c r="A416" s="358"/>
      <c r="B416" s="136"/>
      <c r="C416" s="138"/>
      <c r="D416" s="138"/>
      <c r="E416" s="138"/>
      <c r="F416" s="134"/>
      <c r="G416" s="123"/>
      <c r="H416" s="139"/>
      <c r="I416" s="139"/>
      <c r="J416" s="134"/>
    </row>
    <row r="417" spans="1:10" s="137" customFormat="1">
      <c r="A417" s="358"/>
      <c r="B417" s="136"/>
      <c r="C417" s="138"/>
      <c r="D417" s="138"/>
      <c r="E417" s="138"/>
      <c r="F417" s="134"/>
      <c r="G417" s="123"/>
      <c r="H417" s="139"/>
      <c r="I417" s="139"/>
      <c r="J417" s="134"/>
    </row>
    <row r="418" spans="1:10" s="137" customFormat="1">
      <c r="A418" s="358"/>
      <c r="B418" s="136"/>
      <c r="C418" s="138"/>
      <c r="D418" s="138"/>
      <c r="E418" s="138"/>
      <c r="F418" s="134"/>
      <c r="G418" s="123"/>
      <c r="H418" s="139"/>
      <c r="I418" s="139"/>
      <c r="J418" s="134"/>
    </row>
    <row r="419" spans="1:10" s="137" customFormat="1">
      <c r="A419" s="358"/>
      <c r="B419" s="136"/>
      <c r="C419" s="138"/>
      <c r="D419" s="138"/>
      <c r="E419" s="138"/>
      <c r="F419" s="134"/>
      <c r="G419" s="123"/>
      <c r="H419" s="139"/>
      <c r="I419" s="139"/>
      <c r="J419" s="134"/>
    </row>
    <row r="420" spans="1:10" s="137" customFormat="1">
      <c r="A420" s="358"/>
      <c r="B420" s="136"/>
      <c r="C420" s="138"/>
      <c r="D420" s="138"/>
      <c r="E420" s="138"/>
      <c r="F420" s="134"/>
      <c r="G420" s="123"/>
      <c r="H420" s="139"/>
      <c r="I420" s="139"/>
      <c r="J420" s="134"/>
    </row>
    <row r="421" spans="1:10" s="137" customFormat="1">
      <c r="A421" s="358"/>
      <c r="B421" s="136"/>
      <c r="C421" s="138"/>
      <c r="D421" s="138"/>
      <c r="E421" s="138"/>
      <c r="F421" s="134"/>
      <c r="G421" s="123"/>
      <c r="H421" s="139"/>
      <c r="I421" s="139"/>
      <c r="J421" s="134"/>
    </row>
    <row r="422" spans="1:10" s="137" customFormat="1">
      <c r="A422" s="358"/>
      <c r="B422" s="136"/>
      <c r="C422" s="138"/>
      <c r="D422" s="138"/>
      <c r="E422" s="138"/>
      <c r="F422" s="134"/>
      <c r="G422" s="123"/>
      <c r="H422" s="139"/>
      <c r="I422" s="139"/>
      <c r="J422" s="134"/>
    </row>
    <row r="423" spans="1:10" s="137" customFormat="1">
      <c r="A423" s="358"/>
      <c r="B423" s="136"/>
      <c r="C423" s="138"/>
      <c r="D423" s="138"/>
      <c r="E423" s="138"/>
      <c r="F423" s="134"/>
      <c r="G423" s="123"/>
      <c r="H423" s="139"/>
      <c r="I423" s="139"/>
      <c r="J423" s="134"/>
    </row>
    <row r="424" spans="1:10" s="137" customFormat="1">
      <c r="A424" s="358"/>
      <c r="B424" s="136"/>
      <c r="C424" s="138"/>
      <c r="D424" s="138"/>
      <c r="E424" s="138"/>
      <c r="F424" s="134"/>
      <c r="G424" s="123"/>
      <c r="H424" s="139"/>
      <c r="I424" s="139"/>
      <c r="J424" s="134"/>
    </row>
    <row r="425" spans="1:10" s="137" customFormat="1">
      <c r="A425" s="358"/>
      <c r="B425" s="136"/>
      <c r="C425" s="138"/>
      <c r="D425" s="138"/>
      <c r="E425" s="138"/>
      <c r="F425" s="134"/>
      <c r="G425" s="123"/>
      <c r="H425" s="139"/>
      <c r="I425" s="139"/>
      <c r="J425" s="134"/>
    </row>
    <row r="426" spans="1:10" s="137" customFormat="1">
      <c r="A426" s="358"/>
      <c r="B426" s="136"/>
      <c r="C426" s="138"/>
      <c r="D426" s="138"/>
      <c r="E426" s="138"/>
      <c r="F426" s="134"/>
      <c r="G426" s="123"/>
      <c r="H426" s="139"/>
      <c r="I426" s="139"/>
      <c r="J426" s="134"/>
    </row>
    <row r="427" spans="1:10" s="137" customFormat="1">
      <c r="A427" s="358"/>
      <c r="B427" s="136"/>
      <c r="C427" s="138"/>
      <c r="D427" s="138"/>
      <c r="E427" s="138"/>
      <c r="F427" s="134"/>
      <c r="G427" s="123"/>
      <c r="H427" s="139"/>
      <c r="I427" s="139"/>
      <c r="J427" s="134"/>
    </row>
    <row r="428" spans="1:10" s="137" customFormat="1">
      <c r="A428" s="358"/>
      <c r="B428" s="136"/>
      <c r="C428" s="138"/>
      <c r="D428" s="138"/>
      <c r="E428" s="138"/>
      <c r="F428" s="134"/>
      <c r="G428" s="123"/>
      <c r="H428" s="139"/>
      <c r="I428" s="139"/>
      <c r="J428" s="134"/>
    </row>
    <row r="429" spans="1:10" s="137" customFormat="1">
      <c r="A429" s="358"/>
      <c r="B429" s="136"/>
      <c r="C429" s="138"/>
      <c r="D429" s="138"/>
      <c r="E429" s="138"/>
      <c r="F429" s="134"/>
      <c r="G429" s="123"/>
      <c r="H429" s="139"/>
      <c r="I429" s="139"/>
      <c r="J429" s="134"/>
    </row>
    <row r="430" spans="1:10" s="137" customFormat="1">
      <c r="A430" s="358"/>
      <c r="B430" s="136"/>
      <c r="C430" s="138"/>
      <c r="D430" s="138"/>
      <c r="E430" s="138"/>
      <c r="F430" s="134"/>
      <c r="G430" s="123"/>
      <c r="H430" s="139"/>
      <c r="I430" s="139"/>
      <c r="J430" s="134"/>
    </row>
    <row r="431" spans="1:10" s="137" customFormat="1">
      <c r="A431" s="358"/>
      <c r="B431" s="136"/>
      <c r="C431" s="138"/>
      <c r="D431" s="138"/>
      <c r="E431" s="138"/>
      <c r="F431" s="134"/>
      <c r="G431" s="123"/>
      <c r="H431" s="139"/>
      <c r="I431" s="139"/>
      <c r="J431" s="134"/>
    </row>
    <row r="432" spans="1:10" s="137" customFormat="1">
      <c r="A432" s="358"/>
      <c r="B432" s="136"/>
      <c r="C432" s="138"/>
      <c r="D432" s="138"/>
      <c r="E432" s="138"/>
      <c r="F432" s="134"/>
      <c r="G432" s="123"/>
      <c r="H432" s="139"/>
      <c r="I432" s="139"/>
      <c r="J432" s="134"/>
    </row>
    <row r="433" spans="1:10" s="137" customFormat="1">
      <c r="A433" s="358"/>
      <c r="B433" s="136"/>
      <c r="C433" s="138"/>
      <c r="D433" s="138"/>
      <c r="E433" s="138"/>
      <c r="F433" s="134"/>
      <c r="G433" s="123"/>
      <c r="H433" s="139"/>
      <c r="I433" s="139"/>
      <c r="J433" s="134"/>
    </row>
    <row r="434" spans="1:10" s="137" customFormat="1">
      <c r="A434" s="358"/>
      <c r="B434" s="136"/>
      <c r="C434" s="138"/>
      <c r="D434" s="138"/>
      <c r="E434" s="138"/>
      <c r="F434" s="134"/>
      <c r="G434" s="123"/>
      <c r="H434" s="139"/>
      <c r="I434" s="139"/>
      <c r="J434" s="134"/>
    </row>
    <row r="435" spans="1:10" s="137" customFormat="1">
      <c r="A435" s="358"/>
      <c r="B435" s="136"/>
      <c r="C435" s="138"/>
      <c r="D435" s="138"/>
      <c r="E435" s="138"/>
      <c r="F435" s="134"/>
      <c r="G435" s="123"/>
      <c r="H435" s="139"/>
      <c r="I435" s="139"/>
      <c r="J435" s="134"/>
    </row>
    <row r="436" spans="1:10" s="137" customFormat="1">
      <c r="A436" s="358"/>
      <c r="B436" s="136"/>
      <c r="C436" s="138"/>
      <c r="D436" s="138"/>
      <c r="E436" s="138"/>
      <c r="F436" s="134"/>
      <c r="G436" s="123"/>
      <c r="H436" s="139"/>
      <c r="I436" s="139"/>
      <c r="J436" s="134"/>
    </row>
    <row r="437" spans="1:10" s="137" customFormat="1">
      <c r="A437" s="358"/>
      <c r="B437" s="136"/>
      <c r="C437" s="138"/>
      <c r="D437" s="138"/>
      <c r="E437" s="138"/>
      <c r="F437" s="134"/>
      <c r="G437" s="123"/>
      <c r="H437" s="139"/>
      <c r="I437" s="139"/>
      <c r="J437" s="134"/>
    </row>
    <row r="438" spans="1:10" s="137" customFormat="1">
      <c r="A438" s="358"/>
      <c r="B438" s="136"/>
      <c r="C438" s="138"/>
      <c r="D438" s="138"/>
      <c r="E438" s="138"/>
      <c r="F438" s="134"/>
      <c r="G438" s="123"/>
      <c r="H438" s="139"/>
      <c r="I438" s="139"/>
      <c r="J438" s="134"/>
    </row>
    <row r="439" spans="1:10" s="137" customFormat="1">
      <c r="A439" s="358"/>
      <c r="B439" s="136"/>
      <c r="C439" s="138"/>
      <c r="D439" s="138"/>
      <c r="E439" s="138"/>
      <c r="F439" s="134"/>
      <c r="G439" s="123"/>
      <c r="H439" s="139"/>
      <c r="I439" s="139"/>
      <c r="J439" s="134"/>
    </row>
    <row r="440" spans="1:10" s="137" customFormat="1">
      <c r="A440" s="358"/>
      <c r="B440" s="136"/>
      <c r="C440" s="138"/>
      <c r="D440" s="138"/>
      <c r="E440" s="138"/>
      <c r="F440" s="134"/>
      <c r="G440" s="123"/>
      <c r="H440" s="139"/>
      <c r="I440" s="139"/>
      <c r="J440" s="134"/>
    </row>
    <row r="441" spans="1:10" s="137" customFormat="1">
      <c r="A441" s="358"/>
      <c r="B441" s="136"/>
      <c r="C441" s="138"/>
      <c r="D441" s="138"/>
      <c r="E441" s="138"/>
      <c r="F441" s="134"/>
      <c r="G441" s="123"/>
      <c r="H441" s="139"/>
      <c r="I441" s="139"/>
      <c r="J441" s="134"/>
    </row>
    <row r="442" spans="1:10" s="137" customFormat="1">
      <c r="A442" s="358"/>
      <c r="B442" s="136"/>
      <c r="C442" s="138"/>
      <c r="D442" s="138"/>
      <c r="E442" s="138"/>
      <c r="F442" s="134"/>
      <c r="G442" s="123"/>
      <c r="H442" s="139"/>
      <c r="I442" s="139"/>
      <c r="J442" s="134"/>
    </row>
    <row r="443" spans="1:10" s="137" customFormat="1">
      <c r="A443" s="358"/>
      <c r="B443" s="136"/>
      <c r="C443" s="138"/>
      <c r="D443" s="138"/>
      <c r="E443" s="138"/>
      <c r="F443" s="134"/>
      <c r="G443" s="123"/>
      <c r="H443" s="139"/>
      <c r="I443" s="139"/>
      <c r="J443" s="134"/>
    </row>
    <row r="444" spans="1:10" s="137" customFormat="1">
      <c r="A444" s="358"/>
      <c r="B444" s="136"/>
      <c r="C444" s="138"/>
      <c r="D444" s="138"/>
      <c r="E444" s="138"/>
      <c r="F444" s="134"/>
      <c r="G444" s="123"/>
      <c r="H444" s="139"/>
      <c r="I444" s="139"/>
      <c r="J444" s="134"/>
    </row>
    <row r="445" spans="1:10" s="137" customFormat="1">
      <c r="A445" s="358"/>
      <c r="B445" s="136"/>
      <c r="C445" s="138"/>
      <c r="D445" s="138"/>
      <c r="E445" s="138"/>
      <c r="F445" s="134"/>
      <c r="G445" s="123"/>
      <c r="H445" s="139"/>
      <c r="I445" s="139"/>
      <c r="J445" s="134"/>
    </row>
    <row r="446" spans="1:10" s="137" customFormat="1">
      <c r="A446" s="358"/>
      <c r="B446" s="136"/>
      <c r="C446" s="138"/>
      <c r="D446" s="138"/>
      <c r="E446" s="138"/>
      <c r="F446" s="134"/>
      <c r="G446" s="123"/>
      <c r="H446" s="139"/>
      <c r="I446" s="139"/>
      <c r="J446" s="134"/>
    </row>
    <row r="447" spans="1:10" s="137" customFormat="1">
      <c r="A447" s="358"/>
      <c r="B447" s="136"/>
      <c r="C447" s="138"/>
      <c r="D447" s="138"/>
      <c r="E447" s="138"/>
      <c r="F447" s="134"/>
      <c r="G447" s="123"/>
      <c r="H447" s="139"/>
      <c r="I447" s="139"/>
      <c r="J447" s="134"/>
    </row>
    <row r="448" spans="1:10" s="137" customFormat="1">
      <c r="A448" s="358"/>
      <c r="B448" s="136"/>
      <c r="C448" s="138"/>
      <c r="D448" s="138"/>
      <c r="E448" s="138"/>
      <c r="F448" s="134"/>
      <c r="G448" s="123"/>
      <c r="H448" s="139"/>
      <c r="I448" s="139"/>
      <c r="J448" s="134"/>
    </row>
    <row r="449" spans="1:10" s="137" customFormat="1">
      <c r="A449" s="358"/>
      <c r="B449" s="136"/>
      <c r="C449" s="138"/>
      <c r="D449" s="138"/>
      <c r="E449" s="138"/>
      <c r="F449" s="134"/>
      <c r="G449" s="123"/>
      <c r="H449" s="139"/>
      <c r="I449" s="139"/>
      <c r="J449" s="134"/>
    </row>
    <row r="450" spans="1:10" s="137" customFormat="1">
      <c r="A450" s="358"/>
      <c r="B450" s="136"/>
      <c r="C450" s="138"/>
      <c r="D450" s="138"/>
      <c r="E450" s="138"/>
      <c r="F450" s="134"/>
      <c r="G450" s="123"/>
      <c r="H450" s="139"/>
      <c r="I450" s="139"/>
      <c r="J450" s="134"/>
    </row>
    <row r="451" spans="1:10" s="137" customFormat="1">
      <c r="A451" s="358"/>
      <c r="B451" s="136"/>
      <c r="C451" s="138"/>
      <c r="D451" s="138"/>
      <c r="E451" s="138"/>
      <c r="F451" s="134"/>
      <c r="G451" s="123"/>
      <c r="H451" s="139"/>
      <c r="I451" s="139"/>
      <c r="J451" s="134"/>
    </row>
    <row r="452" spans="1:10" s="137" customFormat="1">
      <c r="A452" s="358"/>
      <c r="B452" s="136"/>
      <c r="C452" s="138"/>
      <c r="D452" s="138"/>
      <c r="E452" s="138"/>
      <c r="F452" s="134"/>
      <c r="G452" s="123"/>
      <c r="H452" s="139"/>
      <c r="I452" s="139"/>
      <c r="J452" s="134"/>
    </row>
    <row r="453" spans="1:10" s="137" customFormat="1">
      <c r="A453" s="358"/>
      <c r="B453" s="136"/>
      <c r="C453" s="138"/>
      <c r="D453" s="138"/>
      <c r="E453" s="138"/>
      <c r="F453" s="134"/>
      <c r="G453" s="123"/>
      <c r="H453" s="139"/>
      <c r="I453" s="139"/>
      <c r="J453" s="134"/>
    </row>
    <row r="454" spans="1:10" s="137" customFormat="1">
      <c r="A454" s="358"/>
      <c r="B454" s="136"/>
      <c r="C454" s="138"/>
      <c r="D454" s="138"/>
      <c r="E454" s="138"/>
      <c r="F454" s="134"/>
      <c r="G454" s="123"/>
      <c r="H454" s="139"/>
      <c r="I454" s="139"/>
      <c r="J454" s="134"/>
    </row>
    <row r="455" spans="1:10" s="137" customFormat="1">
      <c r="A455" s="358"/>
      <c r="B455" s="136"/>
      <c r="C455" s="138"/>
      <c r="D455" s="138"/>
      <c r="E455" s="138"/>
      <c r="F455" s="134"/>
      <c r="G455" s="123"/>
      <c r="H455" s="139"/>
      <c r="I455" s="139"/>
      <c r="J455" s="134"/>
    </row>
    <row r="456" spans="1:10" s="137" customFormat="1">
      <c r="A456" s="358"/>
      <c r="B456" s="136"/>
      <c r="C456" s="138"/>
      <c r="D456" s="138"/>
      <c r="E456" s="138"/>
      <c r="F456" s="134"/>
      <c r="G456" s="123"/>
      <c r="H456" s="139"/>
      <c r="I456" s="139"/>
      <c r="J456" s="134"/>
    </row>
    <row r="457" spans="1:10" s="137" customFormat="1">
      <c r="A457" s="358"/>
      <c r="B457" s="136"/>
      <c r="C457" s="138"/>
      <c r="D457" s="138"/>
      <c r="E457" s="138"/>
      <c r="F457" s="134"/>
      <c r="G457" s="123"/>
      <c r="H457" s="139"/>
      <c r="I457" s="139"/>
      <c r="J457" s="134"/>
    </row>
    <row r="458" spans="1:10" s="137" customFormat="1">
      <c r="A458" s="358"/>
      <c r="B458" s="136"/>
      <c r="C458" s="138"/>
      <c r="D458" s="138"/>
      <c r="E458" s="138"/>
      <c r="F458" s="134"/>
      <c r="G458" s="123"/>
      <c r="H458" s="139"/>
      <c r="I458" s="139"/>
      <c r="J458" s="134"/>
    </row>
    <row r="459" spans="1:10" s="137" customFormat="1">
      <c r="A459" s="358"/>
      <c r="B459" s="136"/>
      <c r="C459" s="138"/>
      <c r="D459" s="138"/>
      <c r="E459" s="138"/>
      <c r="F459" s="134"/>
      <c r="G459" s="123"/>
      <c r="H459" s="139"/>
      <c r="I459" s="139"/>
      <c r="J459" s="134"/>
    </row>
    <row r="460" spans="1:10" s="137" customFormat="1">
      <c r="A460" s="358"/>
      <c r="B460" s="136"/>
      <c r="C460" s="138"/>
      <c r="D460" s="138"/>
      <c r="E460" s="138"/>
      <c r="F460" s="134"/>
      <c r="G460" s="123"/>
      <c r="H460" s="139"/>
      <c r="I460" s="139"/>
      <c r="J460" s="134"/>
    </row>
    <row r="461" spans="1:10" s="137" customFormat="1">
      <c r="A461" s="358"/>
      <c r="B461" s="136"/>
      <c r="C461" s="138"/>
      <c r="D461" s="138"/>
      <c r="E461" s="138"/>
      <c r="F461" s="134"/>
      <c r="G461" s="123"/>
      <c r="H461" s="139"/>
      <c r="I461" s="139"/>
      <c r="J461" s="134"/>
    </row>
    <row r="462" spans="1:10" s="137" customFormat="1">
      <c r="A462" s="358"/>
      <c r="B462" s="136"/>
      <c r="C462" s="138"/>
      <c r="D462" s="138"/>
      <c r="E462" s="138"/>
      <c r="F462" s="134"/>
      <c r="G462" s="123"/>
      <c r="H462" s="139"/>
      <c r="I462" s="139"/>
      <c r="J462" s="134"/>
    </row>
    <row r="463" spans="1:10" s="137" customFormat="1">
      <c r="A463" s="358"/>
      <c r="B463" s="136"/>
      <c r="C463" s="138"/>
      <c r="D463" s="138"/>
      <c r="E463" s="138"/>
      <c r="F463" s="134"/>
      <c r="G463" s="123"/>
      <c r="H463" s="139"/>
      <c r="I463" s="139"/>
      <c r="J463" s="134"/>
    </row>
    <row r="464" spans="1:10" s="137" customFormat="1">
      <c r="A464" s="358"/>
      <c r="B464" s="136"/>
      <c r="C464" s="138"/>
      <c r="D464" s="138"/>
      <c r="E464" s="138"/>
      <c r="F464" s="134"/>
      <c r="G464" s="123"/>
      <c r="H464" s="139"/>
      <c r="I464" s="139"/>
      <c r="J464" s="134"/>
    </row>
    <row r="465" spans="1:10" s="137" customFormat="1">
      <c r="A465" s="358"/>
      <c r="B465" s="136"/>
      <c r="C465" s="138"/>
      <c r="D465" s="138"/>
      <c r="E465" s="138"/>
      <c r="F465" s="134"/>
      <c r="G465" s="123"/>
      <c r="H465" s="139"/>
      <c r="I465" s="139"/>
      <c r="J465" s="134"/>
    </row>
    <row r="466" spans="1:10" s="137" customFormat="1">
      <c r="A466" s="358"/>
      <c r="B466" s="136"/>
      <c r="C466" s="138"/>
      <c r="D466" s="138"/>
      <c r="E466" s="138"/>
      <c r="F466" s="134"/>
      <c r="G466" s="123"/>
      <c r="H466" s="139"/>
      <c r="I466" s="139"/>
      <c r="J466" s="134"/>
    </row>
    <row r="467" spans="1:10" s="137" customFormat="1">
      <c r="A467" s="358"/>
      <c r="B467" s="136"/>
      <c r="C467" s="138"/>
      <c r="D467" s="138"/>
      <c r="E467" s="138"/>
      <c r="F467" s="134"/>
      <c r="G467" s="123"/>
      <c r="H467" s="139"/>
      <c r="I467" s="139"/>
      <c r="J467" s="134"/>
    </row>
    <row r="468" spans="1:10" s="137" customFormat="1">
      <c r="A468" s="358"/>
      <c r="B468" s="136"/>
      <c r="C468" s="138"/>
      <c r="D468" s="138"/>
      <c r="E468" s="138"/>
      <c r="F468" s="134"/>
      <c r="G468" s="123"/>
      <c r="H468" s="139"/>
      <c r="I468" s="139"/>
      <c r="J468" s="134"/>
    </row>
    <row r="469" spans="1:10" s="137" customFormat="1">
      <c r="A469" s="358"/>
      <c r="B469" s="136"/>
      <c r="C469" s="138"/>
      <c r="D469" s="138"/>
      <c r="E469" s="138"/>
      <c r="F469" s="134"/>
      <c r="G469" s="123"/>
      <c r="H469" s="139"/>
      <c r="I469" s="139"/>
      <c r="J469" s="134"/>
    </row>
    <row r="470" spans="1:10" s="137" customFormat="1">
      <c r="A470" s="358"/>
      <c r="B470" s="136"/>
      <c r="C470" s="138"/>
      <c r="D470" s="138"/>
      <c r="E470" s="138"/>
      <c r="F470" s="134"/>
      <c r="G470" s="123"/>
      <c r="H470" s="139"/>
      <c r="I470" s="139"/>
      <c r="J470" s="134"/>
    </row>
    <row r="471" spans="1:10" s="137" customFormat="1">
      <c r="A471" s="358"/>
      <c r="B471" s="136"/>
      <c r="C471" s="138"/>
      <c r="D471" s="138"/>
      <c r="E471" s="138"/>
      <c r="F471" s="134"/>
      <c r="G471" s="123"/>
      <c r="H471" s="139"/>
      <c r="I471" s="139"/>
      <c r="J471" s="134"/>
    </row>
    <row r="472" spans="1:10" s="137" customFormat="1">
      <c r="A472" s="358"/>
      <c r="B472" s="136"/>
      <c r="C472" s="138"/>
      <c r="D472" s="138"/>
      <c r="E472" s="138"/>
      <c r="F472" s="134"/>
      <c r="G472" s="123"/>
      <c r="H472" s="139"/>
      <c r="I472" s="139"/>
      <c r="J472" s="134"/>
    </row>
    <row r="473" spans="1:10" s="137" customFormat="1">
      <c r="A473" s="358"/>
      <c r="B473" s="136"/>
      <c r="C473" s="138"/>
      <c r="D473" s="138"/>
      <c r="E473" s="138"/>
      <c r="F473" s="134"/>
      <c r="G473" s="123"/>
      <c r="H473" s="139"/>
      <c r="I473" s="139"/>
      <c r="J473" s="134"/>
    </row>
    <row r="474" spans="1:10" s="137" customFormat="1">
      <c r="A474" s="358"/>
      <c r="B474" s="136"/>
      <c r="C474" s="138"/>
      <c r="D474" s="138"/>
      <c r="E474" s="138"/>
      <c r="F474" s="134"/>
      <c r="G474" s="123"/>
      <c r="H474" s="139"/>
      <c r="I474" s="139"/>
      <c r="J474" s="134"/>
    </row>
    <row r="475" spans="1:10" s="137" customFormat="1">
      <c r="A475" s="358"/>
      <c r="B475" s="136"/>
      <c r="C475" s="138"/>
      <c r="D475" s="138"/>
      <c r="E475" s="138"/>
      <c r="F475" s="134"/>
      <c r="G475" s="123"/>
      <c r="H475" s="139"/>
      <c r="I475" s="139"/>
      <c r="J475" s="134"/>
    </row>
    <row r="476" spans="1:10" s="137" customFormat="1">
      <c r="A476" s="358"/>
      <c r="B476" s="136"/>
      <c r="C476" s="138"/>
      <c r="D476" s="138"/>
      <c r="E476" s="138"/>
      <c r="F476" s="134"/>
      <c r="G476" s="123"/>
      <c r="H476" s="139"/>
      <c r="I476" s="139"/>
      <c r="J476" s="134"/>
    </row>
    <row r="477" spans="1:10" s="137" customFormat="1">
      <c r="A477" s="358"/>
      <c r="B477" s="136"/>
      <c r="C477" s="138"/>
      <c r="D477" s="138"/>
      <c r="E477" s="138"/>
      <c r="F477" s="134"/>
      <c r="G477" s="123"/>
      <c r="H477" s="139"/>
      <c r="I477" s="139"/>
      <c r="J477" s="134"/>
    </row>
    <row r="478" spans="1:10" s="137" customFormat="1">
      <c r="A478" s="358"/>
      <c r="B478" s="136"/>
      <c r="C478" s="138"/>
      <c r="D478" s="138"/>
      <c r="E478" s="138"/>
      <c r="F478" s="134"/>
      <c r="G478" s="123"/>
      <c r="H478" s="139"/>
      <c r="I478" s="139"/>
      <c r="J478" s="134"/>
    </row>
    <row r="479" spans="1:10" s="137" customFormat="1">
      <c r="A479" s="358"/>
      <c r="B479" s="136"/>
      <c r="C479" s="138"/>
      <c r="D479" s="138"/>
      <c r="E479" s="138"/>
      <c r="F479" s="134"/>
      <c r="G479" s="123"/>
      <c r="H479" s="139"/>
      <c r="I479" s="139"/>
      <c r="J479" s="134"/>
    </row>
    <row r="480" spans="1:10" s="137" customFormat="1">
      <c r="A480" s="358"/>
      <c r="B480" s="136"/>
      <c r="C480" s="138"/>
      <c r="D480" s="138"/>
      <c r="E480" s="138"/>
      <c r="F480" s="134"/>
      <c r="G480" s="123"/>
      <c r="H480" s="139"/>
      <c r="I480" s="139"/>
      <c r="J480" s="134"/>
    </row>
    <row r="481" spans="1:10" s="137" customFormat="1">
      <c r="A481" s="358"/>
      <c r="B481" s="136"/>
      <c r="C481" s="138"/>
      <c r="D481" s="138"/>
      <c r="E481" s="138"/>
      <c r="F481" s="134"/>
      <c r="G481" s="123"/>
      <c r="H481" s="139"/>
      <c r="I481" s="139"/>
      <c r="J481" s="134"/>
    </row>
    <row r="482" spans="1:10" s="137" customFormat="1">
      <c r="A482" s="358"/>
      <c r="B482" s="136"/>
      <c r="C482" s="138"/>
      <c r="D482" s="138"/>
      <c r="E482" s="138"/>
      <c r="F482" s="134"/>
      <c r="G482" s="123"/>
      <c r="H482" s="139"/>
      <c r="I482" s="139"/>
      <c r="J482" s="134"/>
    </row>
    <row r="483" spans="1:10" s="137" customFormat="1">
      <c r="A483" s="358"/>
      <c r="B483" s="136"/>
      <c r="C483" s="138"/>
      <c r="D483" s="138"/>
      <c r="E483" s="138"/>
      <c r="F483" s="134"/>
      <c r="G483" s="123"/>
      <c r="H483" s="139"/>
      <c r="I483" s="139"/>
      <c r="J483" s="134"/>
    </row>
    <row r="484" spans="1:10" s="137" customFormat="1">
      <c r="A484" s="358"/>
      <c r="B484" s="136"/>
      <c r="C484" s="138"/>
      <c r="D484" s="138"/>
      <c r="E484" s="138"/>
      <c r="F484" s="134"/>
      <c r="G484" s="123"/>
      <c r="H484" s="139"/>
      <c r="I484" s="139"/>
      <c r="J484" s="134"/>
    </row>
    <row r="485" spans="1:10" s="137" customFormat="1">
      <c r="A485" s="358"/>
      <c r="B485" s="136"/>
      <c r="C485" s="138"/>
      <c r="D485" s="138"/>
      <c r="E485" s="138"/>
      <c r="F485" s="134"/>
      <c r="G485" s="123"/>
      <c r="H485" s="139"/>
      <c r="I485" s="139"/>
      <c r="J485" s="134"/>
    </row>
    <row r="486" spans="1:10" s="137" customFormat="1">
      <c r="A486" s="358"/>
      <c r="B486" s="136"/>
      <c r="C486" s="138"/>
      <c r="D486" s="138"/>
      <c r="E486" s="138"/>
      <c r="F486" s="134"/>
      <c r="G486" s="123"/>
      <c r="H486" s="139"/>
      <c r="I486" s="139"/>
      <c r="J486" s="134"/>
    </row>
    <row r="487" spans="1:10" s="137" customFormat="1">
      <c r="A487" s="358"/>
      <c r="B487" s="136"/>
      <c r="C487" s="138"/>
      <c r="D487" s="138"/>
      <c r="E487" s="138"/>
      <c r="F487" s="134"/>
      <c r="G487" s="123"/>
      <c r="H487" s="139"/>
      <c r="I487" s="139"/>
      <c r="J487" s="134"/>
    </row>
    <row r="488" spans="1:10" s="137" customFormat="1">
      <c r="A488" s="358"/>
      <c r="B488" s="136"/>
      <c r="C488" s="138"/>
      <c r="D488" s="138"/>
      <c r="E488" s="138"/>
      <c r="F488" s="134"/>
      <c r="G488" s="123"/>
      <c r="H488" s="139"/>
      <c r="I488" s="139"/>
      <c r="J488" s="134"/>
    </row>
    <row r="489" spans="1:10" s="137" customFormat="1">
      <c r="A489" s="358"/>
      <c r="B489" s="136"/>
      <c r="C489" s="138"/>
      <c r="D489" s="138"/>
      <c r="E489" s="138"/>
      <c r="F489" s="134"/>
      <c r="G489" s="123"/>
      <c r="H489" s="139"/>
      <c r="I489" s="139"/>
      <c r="J489" s="134"/>
    </row>
    <row r="490" spans="1:10" s="137" customFormat="1">
      <c r="A490" s="358"/>
      <c r="B490" s="136"/>
      <c r="C490" s="138"/>
      <c r="D490" s="138"/>
      <c r="E490" s="138"/>
      <c r="F490" s="134"/>
      <c r="G490" s="123"/>
      <c r="H490" s="139"/>
      <c r="I490" s="139"/>
      <c r="J490" s="134"/>
    </row>
    <row r="491" spans="1:10" s="137" customFormat="1">
      <c r="A491" s="358"/>
      <c r="B491" s="136"/>
      <c r="C491" s="138"/>
      <c r="D491" s="138"/>
      <c r="E491" s="138"/>
      <c r="F491" s="134"/>
      <c r="G491" s="123"/>
      <c r="H491" s="139"/>
      <c r="I491" s="139"/>
      <c r="J491" s="134"/>
    </row>
    <row r="492" spans="1:10" s="137" customFormat="1">
      <c r="A492" s="358"/>
      <c r="B492" s="136"/>
      <c r="C492" s="138"/>
      <c r="D492" s="138"/>
      <c r="E492" s="138"/>
      <c r="F492" s="134"/>
      <c r="G492" s="123"/>
      <c r="H492" s="139"/>
      <c r="I492" s="139"/>
      <c r="J492" s="134"/>
    </row>
    <row r="493" spans="1:10" s="137" customFormat="1">
      <c r="A493" s="358"/>
      <c r="B493" s="136"/>
      <c r="C493" s="138"/>
      <c r="D493" s="138"/>
      <c r="E493" s="138"/>
      <c r="F493" s="134"/>
      <c r="G493" s="123"/>
      <c r="H493" s="139"/>
      <c r="I493" s="139"/>
      <c r="J493" s="134"/>
    </row>
    <row r="494" spans="1:10" s="137" customFormat="1">
      <c r="A494" s="358"/>
      <c r="B494" s="136"/>
      <c r="C494" s="138"/>
      <c r="D494" s="138"/>
      <c r="E494" s="138"/>
      <c r="F494" s="134"/>
      <c r="G494" s="123"/>
      <c r="H494" s="139"/>
      <c r="I494" s="139"/>
      <c r="J494" s="134"/>
    </row>
    <row r="495" spans="1:10" s="137" customFormat="1">
      <c r="A495" s="358"/>
      <c r="B495" s="136"/>
      <c r="C495" s="138"/>
      <c r="D495" s="138"/>
      <c r="E495" s="138"/>
      <c r="F495" s="134"/>
      <c r="G495" s="123"/>
      <c r="H495" s="139"/>
      <c r="I495" s="139"/>
      <c r="J495" s="134"/>
    </row>
    <row r="496" spans="1:10" s="137" customFormat="1">
      <c r="A496" s="358"/>
      <c r="B496" s="136"/>
      <c r="C496" s="138"/>
      <c r="D496" s="138"/>
      <c r="E496" s="138"/>
      <c r="F496" s="134"/>
      <c r="G496" s="123"/>
      <c r="H496" s="139"/>
      <c r="I496" s="139"/>
      <c r="J496" s="134"/>
    </row>
    <row r="497" spans="1:10" s="137" customFormat="1">
      <c r="A497" s="358"/>
      <c r="B497" s="136"/>
      <c r="C497" s="138"/>
      <c r="D497" s="138"/>
      <c r="E497" s="138"/>
      <c r="F497" s="134"/>
      <c r="G497" s="123"/>
      <c r="H497" s="139"/>
      <c r="I497" s="139"/>
      <c r="J497" s="134"/>
    </row>
    <row r="498" spans="1:10" s="137" customFormat="1">
      <c r="A498" s="358"/>
      <c r="B498" s="136"/>
      <c r="C498" s="138"/>
      <c r="D498" s="138"/>
      <c r="E498" s="138"/>
      <c r="F498" s="134"/>
      <c r="G498" s="123"/>
      <c r="H498" s="139"/>
      <c r="I498" s="139"/>
      <c r="J498" s="134"/>
    </row>
    <row r="499" spans="1:10" s="137" customFormat="1">
      <c r="A499" s="358"/>
      <c r="B499" s="136"/>
      <c r="C499" s="138"/>
      <c r="D499" s="138"/>
      <c r="E499" s="138"/>
      <c r="F499" s="134"/>
      <c r="G499" s="123"/>
      <c r="H499" s="139"/>
      <c r="I499" s="139"/>
      <c r="J499" s="134"/>
    </row>
    <row r="500" spans="1:10" s="137" customFormat="1">
      <c r="A500" s="358"/>
      <c r="B500" s="136"/>
      <c r="C500" s="138"/>
      <c r="D500" s="138"/>
      <c r="E500" s="138"/>
      <c r="F500" s="134"/>
      <c r="G500" s="123"/>
      <c r="H500" s="139"/>
      <c r="I500" s="139"/>
      <c r="J500" s="134"/>
    </row>
    <row r="501" spans="1:10" s="137" customFormat="1">
      <c r="A501" s="358"/>
      <c r="B501" s="136"/>
      <c r="C501" s="138"/>
      <c r="D501" s="138"/>
      <c r="E501" s="138"/>
      <c r="F501" s="134"/>
      <c r="G501" s="123"/>
      <c r="H501" s="139"/>
      <c r="I501" s="139"/>
      <c r="J501" s="134"/>
    </row>
    <row r="502" spans="1:10" s="137" customFormat="1">
      <c r="A502" s="358"/>
      <c r="B502" s="136"/>
      <c r="C502" s="138"/>
      <c r="D502" s="138"/>
      <c r="E502" s="138"/>
      <c r="F502" s="134"/>
      <c r="G502" s="123"/>
      <c r="H502" s="139"/>
      <c r="I502" s="139"/>
      <c r="J502" s="134"/>
    </row>
    <row r="503" spans="1:10" s="137" customFormat="1">
      <c r="A503" s="358"/>
      <c r="B503" s="136"/>
      <c r="C503" s="138"/>
      <c r="D503" s="138"/>
      <c r="E503" s="138"/>
      <c r="F503" s="134"/>
      <c r="G503" s="123"/>
      <c r="H503" s="139"/>
      <c r="I503" s="139"/>
      <c r="J503" s="134"/>
    </row>
    <row r="504" spans="1:10" s="137" customFormat="1">
      <c r="A504" s="358"/>
      <c r="B504" s="136"/>
      <c r="C504" s="138"/>
      <c r="D504" s="138"/>
      <c r="E504" s="138"/>
      <c r="F504" s="134"/>
      <c r="G504" s="123"/>
      <c r="H504" s="139"/>
      <c r="I504" s="139"/>
      <c r="J504" s="134"/>
    </row>
    <row r="505" spans="1:10" s="137" customFormat="1">
      <c r="A505" s="358"/>
      <c r="B505" s="136"/>
      <c r="C505" s="138"/>
      <c r="D505" s="138"/>
      <c r="E505" s="138"/>
      <c r="F505" s="134"/>
      <c r="G505" s="123"/>
      <c r="H505" s="139"/>
      <c r="I505" s="139"/>
      <c r="J505" s="134"/>
    </row>
    <row r="506" spans="1:10" s="137" customFormat="1">
      <c r="A506" s="358"/>
      <c r="B506" s="136"/>
      <c r="C506" s="138"/>
      <c r="D506" s="138"/>
      <c r="E506" s="138"/>
      <c r="F506" s="134"/>
      <c r="G506" s="123"/>
      <c r="H506" s="139"/>
      <c r="I506" s="139"/>
      <c r="J506" s="134"/>
    </row>
    <row r="507" spans="1:10" s="137" customFormat="1">
      <c r="A507" s="358"/>
      <c r="B507" s="136"/>
      <c r="C507" s="138"/>
      <c r="D507" s="138"/>
      <c r="E507" s="138"/>
      <c r="F507" s="134"/>
      <c r="G507" s="123"/>
      <c r="H507" s="139"/>
      <c r="I507" s="139"/>
      <c r="J507" s="134"/>
    </row>
    <row r="508" spans="1:10" s="137" customFormat="1">
      <c r="A508" s="358"/>
      <c r="B508" s="136"/>
      <c r="C508" s="138"/>
      <c r="D508" s="138"/>
      <c r="E508" s="138"/>
      <c r="F508" s="134"/>
      <c r="G508" s="123"/>
      <c r="H508" s="139"/>
      <c r="I508" s="139"/>
      <c r="J508" s="134"/>
    </row>
    <row r="509" spans="1:10" s="137" customFormat="1">
      <c r="A509" s="358"/>
      <c r="B509" s="136"/>
      <c r="C509" s="138"/>
      <c r="D509" s="138"/>
      <c r="E509" s="138"/>
      <c r="F509" s="134"/>
      <c r="G509" s="123"/>
      <c r="H509" s="139"/>
      <c r="I509" s="139"/>
      <c r="J509" s="134"/>
    </row>
    <row r="510" spans="1:10" s="137" customFormat="1">
      <c r="A510" s="358"/>
      <c r="B510" s="136"/>
      <c r="C510" s="138"/>
      <c r="D510" s="138"/>
      <c r="E510" s="138"/>
      <c r="F510" s="134"/>
      <c r="G510" s="123"/>
      <c r="H510" s="139"/>
      <c r="I510" s="139"/>
      <c r="J510" s="134"/>
    </row>
    <row r="511" spans="1:10" s="137" customFormat="1">
      <c r="A511" s="358"/>
      <c r="B511" s="136"/>
      <c r="C511" s="138"/>
      <c r="D511" s="138"/>
      <c r="E511" s="138"/>
      <c r="F511" s="134"/>
      <c r="G511" s="123"/>
      <c r="H511" s="139"/>
      <c r="I511" s="139"/>
      <c r="J511" s="134"/>
    </row>
    <row r="512" spans="1:10" s="137" customFormat="1">
      <c r="A512" s="358"/>
      <c r="B512" s="136"/>
      <c r="C512" s="138"/>
      <c r="D512" s="138"/>
      <c r="E512" s="138"/>
      <c r="F512" s="134"/>
      <c r="G512" s="123"/>
      <c r="H512" s="139"/>
      <c r="I512" s="139"/>
      <c r="J512" s="134"/>
    </row>
    <row r="513" spans="1:10" s="137" customFormat="1">
      <c r="A513" s="358"/>
      <c r="B513" s="136"/>
      <c r="C513" s="138"/>
      <c r="D513" s="138"/>
      <c r="E513" s="138"/>
      <c r="F513" s="134"/>
      <c r="G513" s="123"/>
      <c r="H513" s="139"/>
      <c r="I513" s="139"/>
      <c r="J513" s="134"/>
    </row>
    <row r="514" spans="1:10" s="137" customFormat="1">
      <c r="A514" s="358"/>
      <c r="B514" s="136"/>
      <c r="C514" s="138"/>
      <c r="D514" s="138"/>
      <c r="E514" s="138"/>
      <c r="F514" s="134"/>
      <c r="G514" s="123"/>
      <c r="H514" s="139"/>
      <c r="I514" s="139"/>
      <c r="J514" s="134"/>
    </row>
    <row r="515" spans="1:10" s="137" customFormat="1">
      <c r="A515" s="358"/>
      <c r="B515" s="136"/>
      <c r="C515" s="138"/>
      <c r="D515" s="138"/>
      <c r="E515" s="138"/>
      <c r="F515" s="134"/>
      <c r="G515" s="123"/>
      <c r="H515" s="139"/>
      <c r="I515" s="139"/>
      <c r="J515" s="134"/>
    </row>
    <row r="516" spans="1:10" s="137" customFormat="1">
      <c r="A516" s="358"/>
      <c r="B516" s="136"/>
      <c r="C516" s="138"/>
      <c r="D516" s="138"/>
      <c r="E516" s="138"/>
      <c r="F516" s="134"/>
      <c r="G516" s="123"/>
      <c r="H516" s="139"/>
      <c r="I516" s="139"/>
      <c r="J516" s="134"/>
    </row>
    <row r="517" spans="1:10" s="137" customFormat="1">
      <c r="A517" s="358"/>
      <c r="B517" s="136"/>
      <c r="C517" s="138"/>
      <c r="D517" s="138"/>
      <c r="E517" s="138"/>
      <c r="F517" s="134"/>
      <c r="G517" s="123"/>
      <c r="H517" s="139"/>
      <c r="I517" s="139"/>
      <c r="J517" s="134"/>
    </row>
    <row r="518" spans="1:10" s="137" customFormat="1">
      <c r="A518" s="358"/>
      <c r="B518" s="136"/>
      <c r="C518" s="138"/>
      <c r="D518" s="138"/>
      <c r="E518" s="138"/>
      <c r="F518" s="134"/>
      <c r="G518" s="123"/>
      <c r="H518" s="139"/>
      <c r="I518" s="139"/>
      <c r="J518" s="134"/>
    </row>
  </sheetData>
  <sheetProtection password="D76D" sheet="1" objects="1" scenarios="1"/>
  <mergeCells count="53">
    <mergeCell ref="J53:J57"/>
    <mergeCell ref="J49:J50"/>
    <mergeCell ref="D103:J103"/>
    <mergeCell ref="D82:J82"/>
    <mergeCell ref="D83:J83"/>
    <mergeCell ref="D86:J86"/>
    <mergeCell ref="D87:J87"/>
    <mergeCell ref="B100:J100"/>
    <mergeCell ref="A99:J99"/>
    <mergeCell ref="A88:A94"/>
    <mergeCell ref="D96:J96"/>
    <mergeCell ref="D97:J97"/>
    <mergeCell ref="B1:C1"/>
    <mergeCell ref="J20:J26"/>
    <mergeCell ref="J32:J38"/>
    <mergeCell ref="C13:J13"/>
    <mergeCell ref="C16:J16"/>
    <mergeCell ref="B31:J31"/>
    <mergeCell ref="B14:B15"/>
    <mergeCell ref="D1:J1"/>
    <mergeCell ref="A30:J30"/>
    <mergeCell ref="A13:A14"/>
    <mergeCell ref="A4:A11"/>
    <mergeCell ref="E88:J88"/>
    <mergeCell ref="B58:J58"/>
    <mergeCell ref="C59:J59"/>
    <mergeCell ref="B64:J64"/>
    <mergeCell ref="B18:J18"/>
    <mergeCell ref="A18:A29"/>
    <mergeCell ref="A31:A39"/>
    <mergeCell ref="C19:J19"/>
    <mergeCell ref="C62:J62"/>
    <mergeCell ref="B77:I77"/>
    <mergeCell ref="A52:A55"/>
    <mergeCell ref="A60:J60"/>
    <mergeCell ref="C67:J67"/>
    <mergeCell ref="B41:J41"/>
    <mergeCell ref="A100:A102"/>
    <mergeCell ref="A41:A43"/>
    <mergeCell ref="C68:J68"/>
    <mergeCell ref="C69:J69"/>
    <mergeCell ref="B88:C88"/>
    <mergeCell ref="A46:A50"/>
    <mergeCell ref="A51:J51"/>
    <mergeCell ref="B45:I45"/>
    <mergeCell ref="A81:J81"/>
    <mergeCell ref="B75:I75"/>
    <mergeCell ref="B79:I79"/>
    <mergeCell ref="A70:J70"/>
    <mergeCell ref="C65:J66"/>
    <mergeCell ref="J89:J95"/>
    <mergeCell ref="B52:I52"/>
    <mergeCell ref="C63:J63"/>
  </mergeCells>
  <hyperlinks>
    <hyperlink ref="J15" r:id="rId1" display="Follow this link for  Alfa Laval's prohibited and Restricted Chemicals List"/>
    <hyperlink ref="C59:J59" location="PR_Cases" display="PR_Cases"/>
  </hyperlinks>
  <pageMargins left="0.74803149606299213" right="0.43307086614173229" top="0.98425196850393704" bottom="0.51181102362204722" header="0.51181102362204722" footer="0.51181102362204722"/>
  <pageSetup paperSize="9" scale="63" fitToHeight="7" orientation="landscape" horizontalDpi="4294967293" r:id="rId2"/>
  <headerFooter alignWithMargins="0">
    <oddHeader>&amp;L&amp;"Arial,Fet"Alfa Laval Sustainability GRI Report and Cross Reference 2011: ENVIRONMENT -MANUFACTURING SITES   Page &amp;P of &amp;N&amp;R&amp;"Arial,Fet"Published 31 March 2012</oddHeader>
  </headerFooter>
  <drawing r:id="rId3"/>
</worksheet>
</file>

<file path=xl/worksheets/sheet7.xml><?xml version="1.0" encoding="utf-8"?>
<worksheet xmlns="http://schemas.openxmlformats.org/spreadsheetml/2006/main" xmlns:r="http://schemas.openxmlformats.org/officeDocument/2006/relationships">
  <sheetPr>
    <pageSetUpPr fitToPage="1"/>
  </sheetPr>
  <dimension ref="A1:M494"/>
  <sheetViews>
    <sheetView showGridLines="0" showRowColHeaders="0" zoomScaleNormal="100" workbookViewId="0">
      <pane ySplit="3" topLeftCell="A4" activePane="bottomLeft" state="frozen"/>
      <selection pane="bottomLeft" activeCell="A4" sqref="A4"/>
    </sheetView>
  </sheetViews>
  <sheetFormatPr defaultRowHeight="12.75"/>
  <cols>
    <col min="1" max="1" width="6.42578125" style="140" customWidth="1"/>
    <col min="2" max="2" width="27.5703125" style="140" customWidth="1"/>
    <col min="3" max="3" width="6.7109375" style="142" customWidth="1"/>
    <col min="4" max="4" width="8.28515625" style="142" customWidth="1"/>
    <col min="5" max="5" width="7.5703125" style="142" customWidth="1"/>
    <col min="6" max="7" width="8" style="146" customWidth="1"/>
    <col min="8" max="8" width="8.42578125" style="147" customWidth="1"/>
    <col min="9" max="9" width="8.42578125" style="146" customWidth="1"/>
    <col min="10" max="10" width="74.7109375" style="146" customWidth="1"/>
    <col min="11" max="11" width="9.140625" style="141"/>
    <col min="12" max="12" width="10" style="141" bestFit="1" customWidth="1"/>
    <col min="13" max="16384" width="9.140625" style="141"/>
  </cols>
  <sheetData>
    <row r="1" spans="1:10" s="110" customFormat="1" ht="37.5" customHeight="1">
      <c r="A1" s="625" t="s">
        <v>336</v>
      </c>
      <c r="B1" s="626"/>
      <c r="C1" s="626"/>
      <c r="D1" s="594" t="s">
        <v>513</v>
      </c>
      <c r="E1" s="595"/>
      <c r="F1" s="595"/>
      <c r="G1" s="595"/>
      <c r="H1" s="595"/>
      <c r="I1" s="595"/>
      <c r="J1" s="617"/>
    </row>
    <row r="2" spans="1:10" s="162" customFormat="1" ht="8.25" customHeight="1">
      <c r="A2" s="158"/>
      <c r="B2" s="159"/>
      <c r="C2" s="160"/>
      <c r="D2" s="266"/>
      <c r="E2" s="266"/>
      <c r="F2" s="166"/>
    </row>
    <row r="3" spans="1:10" s="115" customFormat="1" ht="27" customHeight="1">
      <c r="A3" s="262" t="s">
        <v>180</v>
      </c>
      <c r="B3" s="62" t="s">
        <v>217</v>
      </c>
      <c r="C3" s="62" t="s">
        <v>55</v>
      </c>
      <c r="D3" s="62">
        <v>2011</v>
      </c>
      <c r="E3" s="62">
        <v>2010</v>
      </c>
      <c r="F3" s="62">
        <v>2009</v>
      </c>
      <c r="G3" s="62">
        <v>2008</v>
      </c>
      <c r="H3" s="62">
        <v>2007</v>
      </c>
      <c r="I3" s="62">
        <v>2006</v>
      </c>
      <c r="J3" s="62" t="s">
        <v>344</v>
      </c>
    </row>
    <row r="4" spans="1:10" s="120" customFormat="1" ht="169.5" customHeight="1">
      <c r="A4" s="116" t="s">
        <v>518</v>
      </c>
      <c r="B4" s="118" t="s">
        <v>448</v>
      </c>
      <c r="C4" s="119" t="s">
        <v>100</v>
      </c>
      <c r="D4" s="293">
        <f>61+31</f>
        <v>92</v>
      </c>
      <c r="E4" s="293">
        <v>64</v>
      </c>
      <c r="F4" s="205">
        <v>62</v>
      </c>
      <c r="G4" s="205">
        <v>39</v>
      </c>
      <c r="H4" s="205">
        <v>38</v>
      </c>
      <c r="I4" s="205">
        <v>36</v>
      </c>
      <c r="J4" s="403" t="s">
        <v>816</v>
      </c>
    </row>
    <row r="5" spans="1:10" s="120" customFormat="1" ht="22.5">
      <c r="A5" s="116"/>
      <c r="B5" s="118" t="s">
        <v>654</v>
      </c>
      <c r="C5" s="119" t="s">
        <v>100</v>
      </c>
      <c r="D5" s="293">
        <v>14</v>
      </c>
      <c r="E5" s="619" t="s">
        <v>817</v>
      </c>
      <c r="F5" s="620"/>
      <c r="G5" s="620"/>
      <c r="H5" s="620"/>
      <c r="I5" s="621"/>
      <c r="J5" s="623" t="s">
        <v>818</v>
      </c>
    </row>
    <row r="6" spans="1:10" s="120" customFormat="1" ht="22.5">
      <c r="A6" s="116"/>
      <c r="B6" s="118" t="s">
        <v>819</v>
      </c>
      <c r="C6" s="119" t="s">
        <v>100</v>
      </c>
      <c r="D6" s="293">
        <f>53+23</f>
        <v>76</v>
      </c>
      <c r="E6" s="619" t="s">
        <v>817</v>
      </c>
      <c r="F6" s="620"/>
      <c r="G6" s="620"/>
      <c r="H6" s="620"/>
      <c r="I6" s="621"/>
      <c r="J6" s="624"/>
    </row>
    <row r="7" spans="1:10" s="120" customFormat="1" ht="22.5">
      <c r="A7" s="116"/>
      <c r="B7" s="118" t="s">
        <v>652</v>
      </c>
      <c r="C7" s="119" t="s">
        <v>100</v>
      </c>
      <c r="D7" s="293">
        <f>9+5</f>
        <v>14</v>
      </c>
      <c r="E7" s="619" t="s">
        <v>817</v>
      </c>
      <c r="F7" s="620"/>
      <c r="G7" s="620"/>
      <c r="H7" s="620"/>
      <c r="I7" s="621"/>
      <c r="J7" s="375" t="s">
        <v>820</v>
      </c>
    </row>
    <row r="8" spans="1:10" s="120" customFormat="1" ht="22.5">
      <c r="A8" s="116"/>
      <c r="B8" s="118" t="s">
        <v>655</v>
      </c>
      <c r="C8" s="119" t="s">
        <v>100</v>
      </c>
      <c r="D8" s="293">
        <f>1010+735</f>
        <v>1745</v>
      </c>
      <c r="E8" s="619" t="s">
        <v>817</v>
      </c>
      <c r="F8" s="620"/>
      <c r="G8" s="620"/>
      <c r="H8" s="620"/>
      <c r="I8" s="621"/>
      <c r="J8" s="375"/>
    </row>
    <row r="9" spans="1:10" s="120" customFormat="1" ht="22.5">
      <c r="A9" s="116"/>
      <c r="B9" s="118" t="s">
        <v>651</v>
      </c>
      <c r="C9" s="119" t="s">
        <v>100</v>
      </c>
      <c r="D9" s="293">
        <v>9</v>
      </c>
      <c r="E9" s="619" t="s">
        <v>817</v>
      </c>
      <c r="F9" s="620"/>
      <c r="G9" s="620"/>
      <c r="H9" s="620"/>
      <c r="I9" s="621"/>
      <c r="J9" s="375" t="s">
        <v>656</v>
      </c>
    </row>
    <row r="10" spans="1:10" s="121" customFormat="1" ht="39.75" customHeight="1">
      <c r="A10" s="116" t="s">
        <v>450</v>
      </c>
      <c r="B10" s="116" t="s">
        <v>56</v>
      </c>
      <c r="C10" s="119"/>
      <c r="D10" s="618" t="s">
        <v>354</v>
      </c>
      <c r="E10" s="542"/>
      <c r="F10" s="542"/>
      <c r="G10" s="542"/>
      <c r="H10" s="542"/>
      <c r="I10" s="542"/>
      <c r="J10" s="543"/>
    </row>
    <row r="12" spans="1:10" s="120" customFormat="1" ht="226.5" customHeight="1">
      <c r="A12" s="116" t="s">
        <v>450</v>
      </c>
      <c r="B12" s="195" t="s">
        <v>657</v>
      </c>
      <c r="C12" s="192" t="s">
        <v>86</v>
      </c>
      <c r="D12" s="205">
        <v>2</v>
      </c>
      <c r="E12" s="205">
        <v>4</v>
      </c>
      <c r="F12" s="205">
        <v>11</v>
      </c>
      <c r="G12" s="205">
        <v>0</v>
      </c>
      <c r="H12" s="205">
        <v>405</v>
      </c>
      <c r="I12" s="205">
        <v>2990</v>
      </c>
      <c r="J12" s="375" t="s">
        <v>811</v>
      </c>
    </row>
    <row r="13" spans="1:10">
      <c r="B13" s="306"/>
    </row>
    <row r="14" spans="1:10" s="120" customFormat="1" ht="22.5" customHeight="1">
      <c r="A14" s="116" t="s">
        <v>451</v>
      </c>
      <c r="B14" s="116" t="s">
        <v>57</v>
      </c>
      <c r="C14" s="119"/>
      <c r="D14" s="369"/>
      <c r="E14" s="618" t="s">
        <v>353</v>
      </c>
      <c r="F14" s="542"/>
      <c r="G14" s="542"/>
      <c r="H14" s="542"/>
      <c r="I14" s="542"/>
      <c r="J14" s="543"/>
    </row>
    <row r="15" spans="1:10" s="120" customFormat="1" ht="15" customHeight="1">
      <c r="A15" s="561"/>
      <c r="B15" s="542"/>
      <c r="C15" s="542"/>
      <c r="D15" s="542"/>
      <c r="E15" s="542"/>
      <c r="F15" s="542"/>
      <c r="G15" s="542"/>
      <c r="H15" s="542"/>
      <c r="I15" s="542"/>
      <c r="J15" s="543"/>
    </row>
    <row r="16" spans="1:10" s="120" customFormat="1" ht="20.25" customHeight="1">
      <c r="A16" s="603" t="s">
        <v>452</v>
      </c>
      <c r="B16" s="569" t="s">
        <v>58</v>
      </c>
      <c r="C16" s="566"/>
      <c r="D16" s="566"/>
      <c r="E16" s="566"/>
      <c r="F16" s="566"/>
      <c r="G16" s="566"/>
      <c r="H16" s="566"/>
      <c r="I16" s="566"/>
      <c r="J16" s="608"/>
    </row>
    <row r="17" spans="1:10" s="120" customFormat="1">
      <c r="A17" s="629"/>
      <c r="B17" s="116" t="s">
        <v>59</v>
      </c>
      <c r="C17" s="640"/>
      <c r="D17" s="641"/>
      <c r="E17" s="542"/>
      <c r="F17" s="542"/>
      <c r="G17" s="542"/>
      <c r="H17" s="542"/>
      <c r="I17" s="542"/>
      <c r="J17" s="543"/>
    </row>
    <row r="18" spans="1:10" s="120" customFormat="1" ht="19.5" customHeight="1">
      <c r="A18" s="629"/>
      <c r="B18" s="122" t="s">
        <v>60</v>
      </c>
      <c r="C18" s="192" t="s">
        <v>410</v>
      </c>
      <c r="D18" s="205" t="s">
        <v>672</v>
      </c>
      <c r="E18" s="205">
        <v>290</v>
      </c>
      <c r="F18" s="205">
        <v>244</v>
      </c>
      <c r="G18" s="205">
        <v>352</v>
      </c>
      <c r="H18" s="205">
        <v>375</v>
      </c>
      <c r="I18" s="205"/>
      <c r="J18" s="623" t="s">
        <v>846</v>
      </c>
    </row>
    <row r="19" spans="1:10" s="120" customFormat="1" ht="19.5" customHeight="1">
      <c r="A19" s="629"/>
      <c r="B19" s="122" t="s">
        <v>61</v>
      </c>
      <c r="C19" s="192" t="s">
        <v>410</v>
      </c>
      <c r="D19" s="205" t="s">
        <v>672</v>
      </c>
      <c r="E19" s="205">
        <v>119</v>
      </c>
      <c r="F19" s="205">
        <v>104</v>
      </c>
      <c r="G19" s="205">
        <v>296</v>
      </c>
      <c r="H19" s="205">
        <v>23</v>
      </c>
      <c r="I19" s="205"/>
      <c r="J19" s="630"/>
    </row>
    <row r="20" spans="1:10" s="120" customFormat="1" ht="19.5" customHeight="1">
      <c r="A20" s="629"/>
      <c r="B20" s="122" t="s">
        <v>62</v>
      </c>
      <c r="C20" s="192" t="s">
        <v>410</v>
      </c>
      <c r="D20" s="205" t="s">
        <v>672</v>
      </c>
      <c r="E20" s="205">
        <v>12878</v>
      </c>
      <c r="F20" s="205">
        <v>10636</v>
      </c>
      <c r="G20" s="205">
        <v>8657</v>
      </c>
      <c r="H20" s="205">
        <v>13241</v>
      </c>
      <c r="I20" s="205"/>
      <c r="J20" s="630"/>
    </row>
    <row r="21" spans="1:10" s="120" customFormat="1" ht="19.5" customHeight="1">
      <c r="A21" s="629"/>
      <c r="B21" s="122" t="s">
        <v>63</v>
      </c>
      <c r="C21" s="192" t="s">
        <v>410</v>
      </c>
      <c r="D21" s="205" t="s">
        <v>672</v>
      </c>
      <c r="E21" s="205">
        <v>369</v>
      </c>
      <c r="F21" s="205">
        <v>490</v>
      </c>
      <c r="G21" s="205">
        <v>100</v>
      </c>
      <c r="H21" s="205">
        <v>100</v>
      </c>
      <c r="I21" s="205"/>
      <c r="J21" s="630"/>
    </row>
    <row r="22" spans="1:10" s="120" customFormat="1" ht="19.5" customHeight="1">
      <c r="A22" s="629"/>
      <c r="B22" s="122" t="s">
        <v>64</v>
      </c>
      <c r="C22" s="192" t="s">
        <v>410</v>
      </c>
      <c r="D22" s="205" t="s">
        <v>672</v>
      </c>
      <c r="E22" s="205">
        <v>13</v>
      </c>
      <c r="F22" s="205">
        <v>18</v>
      </c>
      <c r="G22" s="205">
        <v>6</v>
      </c>
      <c r="H22" s="205">
        <v>1</v>
      </c>
      <c r="I22" s="205"/>
      <c r="J22" s="630"/>
    </row>
    <row r="23" spans="1:10" s="120" customFormat="1" ht="19.5" customHeight="1">
      <c r="A23" s="629"/>
      <c r="B23" s="122" t="s">
        <v>65</v>
      </c>
      <c r="C23" s="192" t="s">
        <v>410</v>
      </c>
      <c r="D23" s="205" t="s">
        <v>672</v>
      </c>
      <c r="E23" s="205">
        <v>3273</v>
      </c>
      <c r="F23" s="205">
        <v>2857</v>
      </c>
      <c r="G23" s="205">
        <v>5400</v>
      </c>
      <c r="H23" s="205">
        <v>500</v>
      </c>
      <c r="I23" s="205"/>
      <c r="J23" s="630"/>
    </row>
    <row r="24" spans="1:10" s="120" customFormat="1" ht="19.5" customHeight="1">
      <c r="A24" s="629"/>
      <c r="B24" s="122" t="s">
        <v>66</v>
      </c>
      <c r="C24" s="192" t="s">
        <v>410</v>
      </c>
      <c r="D24" s="205" t="s">
        <v>672</v>
      </c>
      <c r="E24" s="205">
        <v>2920</v>
      </c>
      <c r="F24" s="205">
        <v>1600</v>
      </c>
      <c r="G24" s="205">
        <v>699</v>
      </c>
      <c r="H24" s="205">
        <v>64</v>
      </c>
      <c r="I24" s="205"/>
      <c r="J24" s="630"/>
    </row>
    <row r="25" spans="1:10" s="120" customFormat="1" ht="19.5" customHeight="1">
      <c r="A25" s="629"/>
      <c r="B25" s="118" t="s">
        <v>101</v>
      </c>
      <c r="C25" s="192" t="s">
        <v>410</v>
      </c>
      <c r="D25" s="205" t="s">
        <v>672</v>
      </c>
      <c r="E25" s="205">
        <f>SUM(E18:E24)</f>
        <v>19862</v>
      </c>
      <c r="F25" s="205">
        <f>SUM(F18:F24)</f>
        <v>15949</v>
      </c>
      <c r="G25" s="205">
        <f>SUM(G18:G24)</f>
        <v>15510</v>
      </c>
      <c r="H25" s="205">
        <f>SUM(H18:H24)</f>
        <v>14304</v>
      </c>
      <c r="I25" s="207"/>
      <c r="J25" s="630"/>
    </row>
    <row r="26" spans="1:10" s="120" customFormat="1" ht="19.5" customHeight="1">
      <c r="A26" s="629"/>
      <c r="B26" s="116" t="s">
        <v>67</v>
      </c>
      <c r="C26" s="119"/>
      <c r="D26" s="420">
        <v>0</v>
      </c>
      <c r="E26" s="420">
        <v>0</v>
      </c>
      <c r="F26" s="420">
        <v>0</v>
      </c>
      <c r="G26" s="420">
        <v>0</v>
      </c>
      <c r="H26" s="420">
        <v>0</v>
      </c>
      <c r="I26" s="207"/>
      <c r="J26" s="616"/>
    </row>
    <row r="27" spans="1:10" s="120" customFormat="1" ht="42" customHeight="1">
      <c r="A27" s="578"/>
      <c r="B27" s="122" t="s">
        <v>68</v>
      </c>
      <c r="C27" s="119"/>
      <c r="D27" s="205">
        <f>D31*D28</f>
        <v>27860</v>
      </c>
      <c r="E27" s="205">
        <f>E25-E26</f>
        <v>19862</v>
      </c>
      <c r="F27" s="205">
        <f>F25-F26</f>
        <v>15949</v>
      </c>
      <c r="G27" s="205">
        <f>G25-G26</f>
        <v>15510</v>
      </c>
      <c r="H27" s="205">
        <f>H25-H26</f>
        <v>14304</v>
      </c>
      <c r="I27" s="207"/>
      <c r="J27" s="403" t="s">
        <v>849</v>
      </c>
    </row>
    <row r="28" spans="1:10" s="120" customFormat="1" ht="39.75" customHeight="1">
      <c r="A28" s="283"/>
      <c r="B28" s="122" t="s">
        <v>653</v>
      </c>
      <c r="C28" s="240"/>
      <c r="D28" s="421">
        <v>0.7</v>
      </c>
      <c r="E28" s="421">
        <f>E27/E31</f>
        <v>0.7960721442885772</v>
      </c>
      <c r="F28" s="421">
        <f>F27/F31</f>
        <v>0.52869029071501972</v>
      </c>
      <c r="G28" s="421">
        <f>G27/G31</f>
        <v>0.63811404591458898</v>
      </c>
      <c r="H28" s="421">
        <f>H27/H31</f>
        <v>0.65041833393961446</v>
      </c>
      <c r="I28" s="205"/>
      <c r="J28" s="412"/>
    </row>
    <row r="29" spans="1:10" s="120" customFormat="1">
      <c r="A29" s="561"/>
      <c r="B29" s="542"/>
      <c r="C29" s="542"/>
      <c r="D29" s="542"/>
      <c r="E29" s="542"/>
      <c r="F29" s="542"/>
      <c r="G29" s="542"/>
      <c r="H29" s="542"/>
      <c r="I29" s="542"/>
      <c r="J29" s="543"/>
    </row>
    <row r="30" spans="1:10" s="120" customFormat="1">
      <c r="A30" s="603" t="s">
        <v>453</v>
      </c>
      <c r="B30" s="569" t="s">
        <v>69</v>
      </c>
      <c r="C30" s="566"/>
      <c r="D30" s="566"/>
      <c r="E30" s="566"/>
      <c r="F30" s="566"/>
      <c r="G30" s="566"/>
      <c r="H30" s="566"/>
      <c r="I30" s="566"/>
      <c r="J30" s="543"/>
    </row>
    <row r="31" spans="1:10" s="120" customFormat="1" ht="60" customHeight="1">
      <c r="A31" s="628"/>
      <c r="B31" s="122" t="s">
        <v>821</v>
      </c>
      <c r="C31" s="192" t="s">
        <v>410</v>
      </c>
      <c r="D31" s="205">
        <v>39800</v>
      </c>
      <c r="E31" s="205">
        <v>24950</v>
      </c>
      <c r="F31" s="205">
        <v>30167</v>
      </c>
      <c r="G31" s="205">
        <v>24306</v>
      </c>
      <c r="H31" s="205">
        <v>21992</v>
      </c>
      <c r="I31" s="205"/>
      <c r="J31" s="403" t="s">
        <v>849</v>
      </c>
    </row>
    <row r="32" spans="1:10" s="120" customFormat="1" ht="6" customHeight="1">
      <c r="A32" s="195"/>
      <c r="B32" s="627"/>
      <c r="C32" s="542"/>
      <c r="D32" s="542"/>
      <c r="E32" s="542"/>
      <c r="F32" s="542"/>
      <c r="G32" s="542"/>
      <c r="H32" s="542"/>
      <c r="I32" s="542"/>
      <c r="J32" s="543"/>
    </row>
    <row r="33" spans="1:13" s="120" customFormat="1" ht="48.75" customHeight="1">
      <c r="A33" s="167" t="s">
        <v>454</v>
      </c>
      <c r="B33" s="122" t="s">
        <v>350</v>
      </c>
      <c r="C33" s="192" t="s">
        <v>410</v>
      </c>
      <c r="D33" s="208">
        <f>D31+D27</f>
        <v>67660</v>
      </c>
      <c r="E33" s="208">
        <f>E31+E27</f>
        <v>44812</v>
      </c>
      <c r="F33" s="208">
        <f>F31+F27</f>
        <v>46116</v>
      </c>
      <c r="G33" s="208">
        <f>G31+G27</f>
        <v>39816</v>
      </c>
      <c r="H33" s="208">
        <f>H31+H27</f>
        <v>36296</v>
      </c>
      <c r="I33" s="205"/>
      <c r="J33" s="403" t="s">
        <v>849</v>
      </c>
    </row>
    <row r="34" spans="1:13" s="120" customFormat="1" ht="15.75" hidden="1" customHeight="1">
      <c r="A34" s="189"/>
      <c r="B34" s="190"/>
      <c r="C34" s="191"/>
      <c r="D34" s="191"/>
      <c r="E34" s="191"/>
      <c r="F34" s="208"/>
      <c r="G34" s="208"/>
      <c r="H34" s="208"/>
      <c r="I34" s="208"/>
      <c r="J34" s="209"/>
    </row>
    <row r="35" spans="1:13" s="120" customFormat="1" ht="15.75" hidden="1" customHeight="1">
      <c r="A35" s="189"/>
      <c r="B35" s="190"/>
      <c r="C35" s="191"/>
      <c r="D35" s="191"/>
      <c r="E35" s="191"/>
      <c r="F35" s="208"/>
      <c r="G35" s="208"/>
      <c r="H35" s="208"/>
      <c r="I35" s="208"/>
      <c r="J35" s="209"/>
    </row>
    <row r="36" spans="1:13" s="120" customFormat="1" hidden="1">
      <c r="A36" s="116"/>
      <c r="B36" s="122"/>
      <c r="C36" s="119"/>
      <c r="D36" s="191"/>
      <c r="E36" s="191"/>
      <c r="F36" s="209"/>
      <c r="G36" s="209"/>
      <c r="H36" s="209"/>
      <c r="I36" s="209"/>
      <c r="J36" s="200"/>
      <c r="K36" s="123"/>
      <c r="L36" s="123"/>
      <c r="M36" s="123"/>
    </row>
    <row r="37" spans="1:13" s="120" customFormat="1" ht="72" customHeight="1">
      <c r="A37" s="116" t="s">
        <v>455</v>
      </c>
      <c r="B37" s="116" t="s">
        <v>310</v>
      </c>
      <c r="C37" s="119"/>
      <c r="D37" s="618" t="s">
        <v>610</v>
      </c>
      <c r="E37" s="542"/>
      <c r="F37" s="542"/>
      <c r="G37" s="542"/>
      <c r="H37" s="542"/>
      <c r="I37" s="542"/>
      <c r="J37" s="543"/>
    </row>
    <row r="38" spans="1:13" s="120" customFormat="1" ht="71.25" customHeight="1">
      <c r="A38" s="116" t="s">
        <v>456</v>
      </c>
      <c r="B38" s="116" t="s">
        <v>71</v>
      </c>
      <c r="C38" s="119"/>
      <c r="D38" s="631" t="s">
        <v>124</v>
      </c>
      <c r="E38" s="542"/>
      <c r="F38" s="542"/>
      <c r="G38" s="542"/>
      <c r="H38" s="542"/>
      <c r="I38" s="542"/>
      <c r="J38" s="543"/>
    </row>
    <row r="39" spans="1:13" s="120" customFormat="1" ht="22.5" customHeight="1">
      <c r="A39" s="116" t="s">
        <v>457</v>
      </c>
      <c r="B39" s="116" t="s">
        <v>72</v>
      </c>
      <c r="C39" s="119"/>
      <c r="D39" s="618" t="s">
        <v>595</v>
      </c>
      <c r="E39" s="542"/>
      <c r="F39" s="542"/>
      <c r="G39" s="542"/>
      <c r="H39" s="542"/>
      <c r="I39" s="542"/>
      <c r="J39" s="543"/>
    </row>
    <row r="40" spans="1:13" s="120" customFormat="1" ht="11.25">
      <c r="A40" s="195" t="s">
        <v>458</v>
      </c>
      <c r="B40" s="116" t="s">
        <v>76</v>
      </c>
      <c r="C40" s="119" t="s">
        <v>130</v>
      </c>
      <c r="D40" s="210">
        <f>138828+31445</f>
        <v>170273</v>
      </c>
      <c r="E40" s="210">
        <v>133929</v>
      </c>
      <c r="F40" s="210">
        <v>128714</v>
      </c>
      <c r="G40" s="210">
        <v>152346</v>
      </c>
      <c r="H40" s="205">
        <v>138943</v>
      </c>
      <c r="I40" s="205">
        <v>142534</v>
      </c>
      <c r="J40" s="206"/>
    </row>
    <row r="41" spans="1:13" s="127" customFormat="1" ht="55.5" customHeight="1">
      <c r="A41" s="116" t="s">
        <v>459</v>
      </c>
      <c r="B41" s="116" t="s">
        <v>77</v>
      </c>
      <c r="C41" s="119"/>
      <c r="D41" s="622" t="s">
        <v>318</v>
      </c>
      <c r="E41" s="542"/>
      <c r="F41" s="542"/>
      <c r="G41" s="542"/>
      <c r="H41" s="542"/>
      <c r="I41" s="542"/>
      <c r="J41" s="543"/>
    </row>
    <row r="42" spans="1:13" s="127" customFormat="1" ht="47.25" customHeight="1">
      <c r="A42" s="116" t="s">
        <v>460</v>
      </c>
      <c r="B42" s="116" t="s">
        <v>78</v>
      </c>
      <c r="C42" s="119"/>
      <c r="D42" s="618" t="s">
        <v>446</v>
      </c>
      <c r="E42" s="542"/>
      <c r="F42" s="542"/>
      <c r="G42" s="542"/>
      <c r="H42" s="542"/>
      <c r="I42" s="542"/>
      <c r="J42" s="543"/>
    </row>
    <row r="43" spans="1:13" s="127" customFormat="1" ht="45" customHeight="1">
      <c r="A43" s="116" t="s">
        <v>461</v>
      </c>
      <c r="B43" s="124" t="s">
        <v>311</v>
      </c>
      <c r="C43" s="119"/>
      <c r="D43" s="622" t="s">
        <v>312</v>
      </c>
      <c r="E43" s="542"/>
      <c r="F43" s="542"/>
      <c r="G43" s="542"/>
      <c r="H43" s="542"/>
      <c r="I43" s="542"/>
      <c r="J43" s="543"/>
    </row>
    <row r="44" spans="1:13" s="127" customFormat="1" ht="33.75">
      <c r="A44" s="116" t="s">
        <v>462</v>
      </c>
      <c r="B44" s="124" t="s">
        <v>79</v>
      </c>
      <c r="C44" s="119"/>
      <c r="D44" s="618" t="s">
        <v>596</v>
      </c>
      <c r="E44" s="542"/>
      <c r="F44" s="542"/>
      <c r="G44" s="542"/>
      <c r="H44" s="542"/>
      <c r="I44" s="542"/>
      <c r="J44" s="543"/>
    </row>
    <row r="45" spans="1:13" s="127" customFormat="1" ht="39" customHeight="1">
      <c r="A45" s="116" t="s">
        <v>463</v>
      </c>
      <c r="B45" s="116" t="s">
        <v>80</v>
      </c>
      <c r="C45" s="119"/>
      <c r="D45" s="622" t="s">
        <v>328</v>
      </c>
      <c r="E45" s="542"/>
      <c r="F45" s="542"/>
      <c r="G45" s="542"/>
      <c r="H45" s="542"/>
      <c r="I45" s="542"/>
      <c r="J45" s="543"/>
    </row>
    <row r="46" spans="1:13" s="127" customFormat="1" ht="37.5" customHeight="1">
      <c r="A46" s="116" t="s">
        <v>464</v>
      </c>
      <c r="B46" s="124" t="s">
        <v>81</v>
      </c>
      <c r="C46" s="119"/>
      <c r="D46" s="622" t="s">
        <v>315</v>
      </c>
      <c r="E46" s="542"/>
      <c r="F46" s="542"/>
      <c r="G46" s="542"/>
      <c r="H46" s="542"/>
      <c r="I46" s="542"/>
      <c r="J46" s="543"/>
    </row>
    <row r="47" spans="1:13" s="127" customFormat="1" ht="33.75" customHeight="1">
      <c r="A47" s="116" t="s">
        <v>465</v>
      </c>
      <c r="B47" s="124" t="s">
        <v>82</v>
      </c>
      <c r="C47" s="119"/>
      <c r="D47" s="618" t="s">
        <v>447</v>
      </c>
      <c r="E47" s="542"/>
      <c r="F47" s="542"/>
      <c r="G47" s="542"/>
      <c r="H47" s="542"/>
      <c r="I47" s="542"/>
      <c r="J47" s="543"/>
    </row>
    <row r="48" spans="1:13" s="127" customFormat="1">
      <c r="A48" s="561"/>
      <c r="B48" s="558"/>
      <c r="C48" s="558"/>
      <c r="D48" s="558"/>
      <c r="E48" s="558"/>
      <c r="F48" s="558"/>
      <c r="G48" s="558"/>
      <c r="H48" s="558"/>
      <c r="I48" s="558"/>
      <c r="J48" s="559"/>
    </row>
    <row r="49" spans="1:10" s="127" customFormat="1" ht="91.5" customHeight="1">
      <c r="A49" s="635" t="s">
        <v>466</v>
      </c>
      <c r="B49" s="116" t="s">
        <v>440</v>
      </c>
      <c r="C49" s="192" t="s">
        <v>437</v>
      </c>
      <c r="D49" s="271">
        <f>D27*E49/E27</f>
        <v>6772.1317087906555</v>
      </c>
      <c r="E49" s="271">
        <v>4828</v>
      </c>
      <c r="F49" s="271">
        <v>4027</v>
      </c>
      <c r="G49" s="271">
        <v>4201</v>
      </c>
      <c r="H49" s="271" t="s">
        <v>102</v>
      </c>
      <c r="I49" s="271" t="s">
        <v>102</v>
      </c>
      <c r="J49" s="623" t="s">
        <v>849</v>
      </c>
    </row>
    <row r="50" spans="1:10" s="127" customFormat="1" ht="17.25" customHeight="1">
      <c r="A50" s="636"/>
      <c r="B50" s="192" t="s">
        <v>434</v>
      </c>
      <c r="C50" s="192" t="s">
        <v>433</v>
      </c>
      <c r="D50" s="271">
        <f>D49*E50/E49</f>
        <v>6732.8567113080253</v>
      </c>
      <c r="E50" s="271">
        <v>4800</v>
      </c>
      <c r="F50" s="271">
        <v>3995</v>
      </c>
      <c r="G50" s="271">
        <v>4158</v>
      </c>
      <c r="H50" s="271" t="s">
        <v>102</v>
      </c>
      <c r="I50" s="271" t="s">
        <v>102</v>
      </c>
      <c r="J50" s="639"/>
    </row>
    <row r="51" spans="1:10" s="127" customFormat="1" ht="17.25" customHeight="1">
      <c r="A51" s="636"/>
      <c r="B51" s="192" t="s">
        <v>435</v>
      </c>
      <c r="C51" s="192" t="s">
        <v>433</v>
      </c>
      <c r="D51" s="272">
        <f>D49*E51/E49</f>
        <v>0.70133924076125265</v>
      </c>
      <c r="E51" s="272">
        <v>0.5</v>
      </c>
      <c r="F51" s="272">
        <v>0.5</v>
      </c>
      <c r="G51" s="272">
        <v>0.7</v>
      </c>
      <c r="H51" s="271" t="s">
        <v>102</v>
      </c>
      <c r="I51" s="271" t="s">
        <v>102</v>
      </c>
      <c r="J51" s="639"/>
    </row>
    <row r="52" spans="1:10" s="127" customFormat="1" ht="17.25" customHeight="1">
      <c r="A52" s="636"/>
      <c r="B52" s="192" t="s">
        <v>436</v>
      </c>
      <c r="C52" s="192" t="s">
        <v>433</v>
      </c>
      <c r="D52" s="272">
        <f>D49*E52/E49</f>
        <v>0.14026784815225055</v>
      </c>
      <c r="E52" s="272">
        <v>0.1</v>
      </c>
      <c r="F52" s="272">
        <v>0.1</v>
      </c>
      <c r="G52" s="272">
        <v>0.1</v>
      </c>
      <c r="H52" s="271" t="s">
        <v>102</v>
      </c>
      <c r="I52" s="271" t="s">
        <v>102</v>
      </c>
      <c r="J52" s="616"/>
    </row>
    <row r="53" spans="1:10" s="127" customFormat="1" ht="17.25" customHeight="1">
      <c r="A53" s="636"/>
      <c r="B53" s="605"/>
      <c r="C53" s="606"/>
      <c r="D53" s="606"/>
      <c r="E53" s="606"/>
      <c r="F53" s="606"/>
      <c r="G53" s="606"/>
      <c r="H53" s="606"/>
      <c r="I53" s="606"/>
      <c r="J53" s="607"/>
    </row>
    <row r="54" spans="1:10" s="127" customFormat="1" ht="66" customHeight="1">
      <c r="A54" s="637"/>
      <c r="B54" s="116" t="s">
        <v>441</v>
      </c>
      <c r="C54" s="192" t="s">
        <v>437</v>
      </c>
      <c r="D54" s="271">
        <v>13682</v>
      </c>
      <c r="E54" s="271">
        <f>3518+2400+1780</f>
        <v>7698</v>
      </c>
      <c r="F54" s="271">
        <f>1905+2060+4023</f>
        <v>7988</v>
      </c>
      <c r="G54" s="271">
        <f>3621+772+1697</f>
        <v>6090</v>
      </c>
      <c r="H54" s="271" t="s">
        <v>102</v>
      </c>
      <c r="I54" s="271" t="s">
        <v>102</v>
      </c>
      <c r="J54" s="474" t="s">
        <v>888</v>
      </c>
    </row>
    <row r="55" spans="1:10" s="127" customFormat="1" ht="36" customHeight="1">
      <c r="A55" s="637"/>
      <c r="B55" s="116" t="s">
        <v>442</v>
      </c>
      <c r="C55" s="192" t="s">
        <v>437</v>
      </c>
      <c r="D55" s="271">
        <f>D49+D54</f>
        <v>20454.131708790657</v>
      </c>
      <c r="E55" s="271">
        <f>E49+E54</f>
        <v>12526</v>
      </c>
      <c r="F55" s="271">
        <f>F49+F54</f>
        <v>12015</v>
      </c>
      <c r="G55" s="271">
        <f>G49+G54</f>
        <v>10291</v>
      </c>
      <c r="H55" s="271" t="s">
        <v>102</v>
      </c>
      <c r="I55" s="271" t="s">
        <v>102</v>
      </c>
      <c r="J55" s="473" t="s">
        <v>849</v>
      </c>
    </row>
    <row r="56" spans="1:10" s="127" customFormat="1">
      <c r="A56" s="637"/>
      <c r="B56" s="561"/>
      <c r="C56" s="542"/>
      <c r="D56" s="542"/>
      <c r="E56" s="542"/>
      <c r="F56" s="542"/>
      <c r="G56" s="542"/>
      <c r="H56" s="542"/>
      <c r="I56" s="542"/>
      <c r="J56" s="543"/>
    </row>
    <row r="57" spans="1:10" s="127" customFormat="1" ht="102" customHeight="1">
      <c r="A57" s="638"/>
      <c r="B57" s="116" t="s">
        <v>443</v>
      </c>
      <c r="C57" s="192" t="s">
        <v>439</v>
      </c>
      <c r="D57" s="210" t="s">
        <v>848</v>
      </c>
      <c r="E57" s="210">
        <f>7208+3000</f>
        <v>10208</v>
      </c>
      <c r="F57" s="210">
        <f>6674+3000</f>
        <v>9674</v>
      </c>
      <c r="G57" s="210">
        <f>697+3661+3000</f>
        <v>7358</v>
      </c>
      <c r="H57" s="211">
        <f>627+2115+3000</f>
        <v>5742</v>
      </c>
      <c r="I57" s="207" t="s">
        <v>329</v>
      </c>
      <c r="J57" s="403" t="s">
        <v>847</v>
      </c>
    </row>
    <row r="58" spans="1:10" s="127" customFormat="1" ht="14.25" hidden="1" customHeight="1">
      <c r="A58" s="116"/>
      <c r="B58" s="122"/>
      <c r="C58" s="117"/>
      <c r="D58" s="267"/>
      <c r="E58" s="267"/>
      <c r="F58" s="632"/>
      <c r="G58" s="633"/>
      <c r="H58" s="633"/>
      <c r="I58" s="633"/>
      <c r="J58" s="634"/>
    </row>
    <row r="59" spans="1:10" s="127" customFormat="1" ht="10.5" hidden="1" customHeight="1">
      <c r="A59" s="116"/>
      <c r="B59" s="122"/>
      <c r="C59" s="117"/>
      <c r="D59" s="267"/>
      <c r="E59" s="267"/>
      <c r="F59" s="632"/>
      <c r="G59" s="633"/>
      <c r="H59" s="633"/>
      <c r="I59" s="633"/>
      <c r="J59" s="634"/>
    </row>
    <row r="60" spans="1:10" s="127" customFormat="1" ht="10.5" hidden="1" customHeight="1">
      <c r="A60" s="116"/>
      <c r="B60" s="122"/>
      <c r="C60" s="117"/>
      <c r="D60" s="267"/>
      <c r="E60" s="267"/>
      <c r="F60" s="632"/>
      <c r="G60" s="633"/>
      <c r="H60" s="633"/>
      <c r="I60" s="633"/>
      <c r="J60" s="634"/>
    </row>
    <row r="61" spans="1:10" s="127" customFormat="1" ht="10.5" customHeight="1">
      <c r="A61" s="561"/>
      <c r="B61" s="542"/>
      <c r="C61" s="542"/>
      <c r="D61" s="542"/>
      <c r="E61" s="542"/>
      <c r="F61" s="542"/>
      <c r="G61" s="542"/>
      <c r="H61" s="542"/>
      <c r="I61" s="542"/>
      <c r="J61" s="543"/>
    </row>
    <row r="62" spans="1:10" s="127" customFormat="1" ht="48" customHeight="1">
      <c r="A62" s="116" t="s">
        <v>467</v>
      </c>
      <c r="B62" s="116" t="s">
        <v>83</v>
      </c>
      <c r="C62" s="193"/>
      <c r="D62" s="618" t="s">
        <v>593</v>
      </c>
      <c r="E62" s="600"/>
      <c r="F62" s="600"/>
      <c r="G62" s="600"/>
      <c r="H62" s="600"/>
      <c r="I62" s="600"/>
      <c r="J62" s="601"/>
    </row>
    <row r="63" spans="1:10" s="127" customFormat="1" ht="86.25" customHeight="1">
      <c r="A63" s="116" t="s">
        <v>468</v>
      </c>
      <c r="B63" s="116" t="s">
        <v>84</v>
      </c>
      <c r="C63" s="117"/>
      <c r="D63" s="618" t="s">
        <v>597</v>
      </c>
      <c r="E63" s="542"/>
      <c r="F63" s="542"/>
      <c r="G63" s="542"/>
      <c r="H63" s="542"/>
      <c r="I63" s="542"/>
      <c r="J63" s="543"/>
    </row>
    <row r="64" spans="1:10" s="127" customFormat="1" ht="56.25" customHeight="1">
      <c r="A64" s="116" t="s">
        <v>469</v>
      </c>
      <c r="B64" s="116" t="s">
        <v>85</v>
      </c>
      <c r="C64" s="119" t="s">
        <v>86</v>
      </c>
      <c r="D64" s="403" t="s">
        <v>850</v>
      </c>
      <c r="E64" s="334">
        <v>31</v>
      </c>
      <c r="F64" s="207">
        <v>26</v>
      </c>
      <c r="G64" s="207">
        <v>32</v>
      </c>
      <c r="H64" s="205"/>
      <c r="I64" s="207"/>
      <c r="J64" s="403" t="s">
        <v>675</v>
      </c>
    </row>
    <row r="65" spans="1:10" s="127" customFormat="1" ht="51.75" customHeight="1">
      <c r="A65" s="116" t="s">
        <v>470</v>
      </c>
      <c r="B65" s="116" t="s">
        <v>352</v>
      </c>
      <c r="C65" s="192" t="s">
        <v>242</v>
      </c>
      <c r="D65" s="475">
        <f>D51+D52</f>
        <v>0.84160708891350322</v>
      </c>
      <c r="E65" s="334">
        <f>E51+E52</f>
        <v>0.6</v>
      </c>
      <c r="F65" s="207">
        <v>0.6</v>
      </c>
      <c r="G65" s="207">
        <v>0.8</v>
      </c>
      <c r="H65" s="206" t="s">
        <v>102</v>
      </c>
      <c r="I65" s="206" t="s">
        <v>102</v>
      </c>
      <c r="J65" s="334" t="s">
        <v>611</v>
      </c>
    </row>
    <row r="66" spans="1:10" s="127" customFormat="1" ht="64.5" customHeight="1">
      <c r="A66" s="116" t="s">
        <v>471</v>
      </c>
      <c r="B66" s="116" t="s">
        <v>87</v>
      </c>
      <c r="C66" s="119"/>
      <c r="D66" s="618" t="s">
        <v>609</v>
      </c>
      <c r="E66" s="542"/>
      <c r="F66" s="542"/>
      <c r="G66" s="542"/>
      <c r="H66" s="542"/>
      <c r="I66" s="542"/>
      <c r="J66" s="543"/>
    </row>
    <row r="67" spans="1:10" s="127" customFormat="1" ht="12.75" customHeight="1">
      <c r="A67" s="195"/>
      <c r="B67" s="644"/>
      <c r="C67" s="558"/>
      <c r="D67" s="558"/>
      <c r="E67" s="558"/>
      <c r="F67" s="558"/>
      <c r="G67" s="558"/>
      <c r="H67" s="558"/>
      <c r="I67" s="558"/>
      <c r="J67" s="559"/>
    </row>
    <row r="68" spans="1:10" s="127" customFormat="1" ht="12.75" customHeight="1">
      <c r="A68" s="603" t="s">
        <v>472</v>
      </c>
      <c r="B68" s="569" t="s">
        <v>88</v>
      </c>
      <c r="C68" s="566"/>
      <c r="D68" s="566"/>
      <c r="E68" s="566"/>
      <c r="F68" s="566"/>
      <c r="G68" s="566"/>
      <c r="H68" s="566"/>
      <c r="I68" s="566"/>
      <c r="J68" s="270"/>
    </row>
    <row r="69" spans="1:10" s="127" customFormat="1" ht="45.75" customHeight="1">
      <c r="A69" s="629"/>
      <c r="B69" s="129" t="s">
        <v>184</v>
      </c>
      <c r="C69" s="119" t="s">
        <v>242</v>
      </c>
      <c r="D69" s="403" t="s">
        <v>850</v>
      </c>
      <c r="E69" s="210">
        <v>344</v>
      </c>
      <c r="F69" s="207">
        <v>648</v>
      </c>
      <c r="G69" s="207">
        <v>872</v>
      </c>
      <c r="H69" s="205">
        <v>729</v>
      </c>
      <c r="I69" s="207">
        <v>828</v>
      </c>
      <c r="J69" s="623" t="s">
        <v>674</v>
      </c>
    </row>
    <row r="70" spans="1:10" s="127" customFormat="1" ht="23.25" customHeight="1">
      <c r="A70" s="629"/>
      <c r="B70" s="129" t="s">
        <v>240</v>
      </c>
      <c r="C70" s="119" t="s">
        <v>242</v>
      </c>
      <c r="D70" s="403" t="s">
        <v>850</v>
      </c>
      <c r="E70" s="210">
        <v>2086</v>
      </c>
      <c r="F70" s="207">
        <v>890</v>
      </c>
      <c r="G70" s="207">
        <v>716</v>
      </c>
      <c r="H70" s="205">
        <v>1188</v>
      </c>
      <c r="I70" s="207">
        <v>272</v>
      </c>
      <c r="J70" s="642"/>
    </row>
    <row r="71" spans="1:10" s="127" customFormat="1" ht="35.25" customHeight="1">
      <c r="A71" s="629"/>
      <c r="B71" s="129" t="s">
        <v>239</v>
      </c>
      <c r="C71" s="119" t="s">
        <v>242</v>
      </c>
      <c r="D71" s="403" t="s">
        <v>850</v>
      </c>
      <c r="E71" s="210">
        <v>572</v>
      </c>
      <c r="F71" s="207">
        <v>720</v>
      </c>
      <c r="G71" s="207">
        <v>647</v>
      </c>
      <c r="H71" s="205">
        <v>555</v>
      </c>
      <c r="I71" s="207">
        <v>1113</v>
      </c>
      <c r="J71" s="642"/>
    </row>
    <row r="72" spans="1:10" s="127" customFormat="1" ht="24" customHeight="1">
      <c r="A72" s="629"/>
      <c r="B72" s="129" t="s">
        <v>815</v>
      </c>
      <c r="C72" s="119" t="s">
        <v>242</v>
      </c>
      <c r="D72" s="403" t="s">
        <v>850</v>
      </c>
      <c r="E72" s="210">
        <v>840</v>
      </c>
      <c r="F72" s="207">
        <v>361</v>
      </c>
      <c r="G72" s="207">
        <v>400</v>
      </c>
      <c r="H72" s="205">
        <v>1116</v>
      </c>
      <c r="I72" s="207">
        <v>777</v>
      </c>
      <c r="J72" s="642"/>
    </row>
    <row r="73" spans="1:10" s="127" customFormat="1" ht="22.5">
      <c r="A73" s="629"/>
      <c r="B73" s="129" t="s">
        <v>243</v>
      </c>
      <c r="C73" s="119" t="s">
        <v>242</v>
      </c>
      <c r="D73" s="403" t="s">
        <v>850</v>
      </c>
      <c r="E73" s="210">
        <v>326</v>
      </c>
      <c r="F73" s="207">
        <v>278</v>
      </c>
      <c r="G73" s="207">
        <v>225</v>
      </c>
      <c r="H73" s="205">
        <v>324</v>
      </c>
      <c r="I73" s="207">
        <v>246</v>
      </c>
      <c r="J73" s="642"/>
    </row>
    <row r="74" spans="1:10" s="127" customFormat="1" ht="33.75" customHeight="1">
      <c r="A74" s="628"/>
      <c r="B74" s="129" t="s">
        <v>241</v>
      </c>
      <c r="C74" s="119" t="s">
        <v>242</v>
      </c>
      <c r="D74" s="403" t="s">
        <v>850</v>
      </c>
      <c r="E74" s="210">
        <v>345</v>
      </c>
      <c r="F74" s="207">
        <v>347</v>
      </c>
      <c r="G74" s="207">
        <v>334</v>
      </c>
      <c r="H74" s="205">
        <v>183</v>
      </c>
      <c r="I74" s="207">
        <v>213</v>
      </c>
      <c r="J74" s="643"/>
    </row>
    <row r="75" spans="1:10" s="127" customFormat="1" ht="22.5">
      <c r="A75" s="116" t="s">
        <v>473</v>
      </c>
      <c r="B75" s="124" t="s">
        <v>92</v>
      </c>
      <c r="C75" s="119"/>
      <c r="D75" s="403" t="s">
        <v>850</v>
      </c>
      <c r="E75" s="278" t="s">
        <v>8</v>
      </c>
      <c r="F75" s="207" t="s">
        <v>8</v>
      </c>
      <c r="G75" s="207" t="s">
        <v>8</v>
      </c>
      <c r="H75" s="207" t="s">
        <v>8</v>
      </c>
      <c r="I75" s="207" t="s">
        <v>8</v>
      </c>
      <c r="J75" s="207"/>
    </row>
    <row r="76" spans="1:10" s="127" customFormat="1" ht="33.75" customHeight="1">
      <c r="A76" s="116" t="s">
        <v>474</v>
      </c>
      <c r="B76" s="124" t="s">
        <v>93</v>
      </c>
      <c r="C76" s="119"/>
      <c r="D76" s="618" t="s">
        <v>598</v>
      </c>
      <c r="E76" s="542"/>
      <c r="F76" s="542"/>
      <c r="G76" s="542"/>
      <c r="H76" s="542"/>
      <c r="I76" s="542"/>
      <c r="J76" s="543"/>
    </row>
    <row r="77" spans="1:10" s="127" customFormat="1" ht="54.75" customHeight="1">
      <c r="A77" s="116" t="s">
        <v>475</v>
      </c>
      <c r="B77" s="116" t="s">
        <v>94</v>
      </c>
      <c r="C77" s="119"/>
      <c r="D77" s="618" t="s">
        <v>1</v>
      </c>
      <c r="E77" s="542"/>
      <c r="F77" s="542"/>
      <c r="G77" s="542"/>
      <c r="H77" s="542"/>
      <c r="I77" s="542"/>
      <c r="J77" s="543"/>
    </row>
    <row r="78" spans="1:10" s="127" customFormat="1" ht="56.25">
      <c r="A78" s="116" t="s">
        <v>476</v>
      </c>
      <c r="B78" s="124" t="s">
        <v>95</v>
      </c>
      <c r="C78" s="117"/>
      <c r="D78" s="334" t="s">
        <v>8</v>
      </c>
      <c r="E78" s="334" t="s">
        <v>8</v>
      </c>
      <c r="F78" s="207" t="s">
        <v>8</v>
      </c>
      <c r="G78" s="207" t="s">
        <v>8</v>
      </c>
      <c r="H78" s="205" t="s">
        <v>8</v>
      </c>
      <c r="I78" s="207" t="s">
        <v>8</v>
      </c>
      <c r="J78" s="207"/>
    </row>
    <row r="79" spans="1:10" s="127" customFormat="1" ht="22.5" customHeight="1">
      <c r="A79" s="116" t="s">
        <v>477</v>
      </c>
      <c r="B79" s="124" t="s">
        <v>99</v>
      </c>
      <c r="C79" s="119"/>
      <c r="D79" s="622" t="s">
        <v>317</v>
      </c>
      <c r="E79" s="542"/>
      <c r="F79" s="542"/>
      <c r="G79" s="542"/>
      <c r="H79" s="542"/>
      <c r="I79" s="542"/>
      <c r="J79" s="543"/>
    </row>
    <row r="80" spans="1:10" s="132" customFormat="1" ht="11.25">
      <c r="A80" s="131"/>
      <c r="B80" s="131"/>
      <c r="C80" s="133"/>
      <c r="D80" s="133"/>
      <c r="E80" s="133"/>
      <c r="F80" s="134"/>
      <c r="G80" s="134"/>
      <c r="H80" s="135"/>
      <c r="I80" s="134"/>
      <c r="J80" s="134"/>
    </row>
    <row r="81" spans="1:10" s="137" customFormat="1">
      <c r="A81" s="136"/>
      <c r="B81" s="136"/>
      <c r="C81" s="138"/>
      <c r="D81" s="138"/>
      <c r="E81" s="138"/>
      <c r="F81" s="123"/>
      <c r="G81" s="123"/>
      <c r="H81" s="139"/>
      <c r="I81" s="123"/>
      <c r="J81" s="123"/>
    </row>
    <row r="82" spans="1:10" s="137" customFormat="1">
      <c r="A82" s="136"/>
      <c r="B82" s="136"/>
      <c r="C82" s="138"/>
      <c r="D82" s="138"/>
      <c r="E82" s="138"/>
      <c r="F82" s="123"/>
      <c r="G82" s="123"/>
      <c r="H82" s="139"/>
      <c r="I82" s="123"/>
      <c r="J82" s="123"/>
    </row>
    <row r="83" spans="1:10" s="137" customFormat="1">
      <c r="A83" s="136"/>
      <c r="B83" s="136"/>
      <c r="C83" s="138"/>
      <c r="D83" s="138"/>
      <c r="E83" s="138"/>
      <c r="F83" s="123"/>
      <c r="G83" s="123"/>
      <c r="H83" s="139"/>
      <c r="I83" s="123"/>
      <c r="J83" s="123"/>
    </row>
    <row r="84" spans="1:10" s="137" customFormat="1">
      <c r="A84" s="136"/>
      <c r="B84" s="136"/>
      <c r="C84" s="138"/>
      <c r="D84" s="138"/>
      <c r="E84" s="138"/>
      <c r="F84" s="123"/>
      <c r="G84" s="123"/>
      <c r="H84" s="139"/>
      <c r="I84" s="123"/>
      <c r="J84" s="123"/>
    </row>
    <row r="85" spans="1:10" s="137" customFormat="1">
      <c r="A85" s="136"/>
      <c r="B85" s="136"/>
      <c r="C85" s="138"/>
      <c r="D85" s="138"/>
      <c r="E85" s="138"/>
      <c r="F85" s="123"/>
      <c r="G85" s="123"/>
      <c r="H85" s="139"/>
      <c r="I85" s="123"/>
      <c r="J85" s="123"/>
    </row>
    <row r="86" spans="1:10" s="137" customFormat="1">
      <c r="A86" s="136"/>
      <c r="B86" s="136"/>
      <c r="C86" s="138"/>
      <c r="D86" s="138"/>
      <c r="E86" s="138"/>
      <c r="F86" s="123"/>
      <c r="G86" s="123"/>
      <c r="H86" s="139"/>
      <c r="I86" s="123"/>
      <c r="J86" s="123"/>
    </row>
    <row r="87" spans="1:10" s="137" customFormat="1">
      <c r="A87" s="136"/>
      <c r="B87" s="136"/>
      <c r="C87" s="138"/>
      <c r="D87" s="138"/>
      <c r="E87" s="138"/>
      <c r="F87" s="123"/>
      <c r="G87" s="123"/>
      <c r="H87" s="139"/>
      <c r="I87" s="123"/>
      <c r="J87" s="123"/>
    </row>
    <row r="88" spans="1:10" s="137" customFormat="1">
      <c r="A88" s="136"/>
      <c r="B88" s="136"/>
      <c r="C88" s="138"/>
      <c r="D88" s="138"/>
      <c r="E88" s="138"/>
      <c r="F88" s="123"/>
      <c r="G88" s="123"/>
      <c r="H88" s="139"/>
      <c r="I88" s="123"/>
      <c r="J88" s="123"/>
    </row>
    <row r="89" spans="1:10" s="137" customFormat="1">
      <c r="A89" s="136"/>
      <c r="B89" s="136"/>
      <c r="C89" s="138"/>
      <c r="D89" s="138"/>
      <c r="E89" s="138"/>
      <c r="F89" s="123"/>
      <c r="G89" s="123"/>
      <c r="H89" s="139"/>
      <c r="I89" s="123"/>
      <c r="J89" s="123"/>
    </row>
    <row r="90" spans="1:10" s="137" customFormat="1">
      <c r="A90" s="136"/>
      <c r="B90" s="136"/>
      <c r="C90" s="138"/>
      <c r="D90" s="138"/>
      <c r="E90" s="138"/>
      <c r="F90" s="123"/>
      <c r="G90" s="123"/>
      <c r="H90" s="139"/>
      <c r="I90" s="123"/>
      <c r="J90" s="123"/>
    </row>
    <row r="91" spans="1:10" s="137" customFormat="1">
      <c r="A91" s="136"/>
      <c r="B91" s="136"/>
      <c r="C91" s="138"/>
      <c r="D91" s="138"/>
      <c r="E91" s="138"/>
      <c r="F91" s="123"/>
      <c r="G91" s="123"/>
      <c r="H91" s="139"/>
      <c r="I91" s="123"/>
      <c r="J91" s="123"/>
    </row>
    <row r="92" spans="1:10" s="137" customFormat="1">
      <c r="A92" s="136"/>
      <c r="B92" s="136"/>
      <c r="C92" s="138"/>
      <c r="D92" s="138"/>
      <c r="E92" s="138"/>
      <c r="F92" s="123"/>
      <c r="G92" s="123"/>
      <c r="H92" s="139"/>
      <c r="I92" s="123"/>
      <c r="J92" s="123"/>
    </row>
    <row r="93" spans="1:10" s="137" customFormat="1">
      <c r="A93" s="136"/>
      <c r="B93" s="136"/>
      <c r="C93" s="138"/>
      <c r="D93" s="138"/>
      <c r="E93" s="138"/>
      <c r="F93" s="123"/>
      <c r="G93" s="123"/>
      <c r="H93" s="139"/>
      <c r="I93" s="123"/>
      <c r="J93" s="123"/>
    </row>
    <row r="94" spans="1:10" s="137" customFormat="1">
      <c r="A94" s="136"/>
      <c r="B94" s="136"/>
      <c r="C94" s="138"/>
      <c r="D94" s="138"/>
      <c r="E94" s="138"/>
      <c r="F94" s="123"/>
      <c r="G94" s="123"/>
      <c r="H94" s="139"/>
      <c r="I94" s="123"/>
      <c r="J94" s="123"/>
    </row>
    <row r="95" spans="1:10" s="137" customFormat="1">
      <c r="A95" s="136"/>
      <c r="B95" s="136"/>
      <c r="C95" s="138"/>
      <c r="D95" s="138"/>
      <c r="E95" s="138"/>
      <c r="F95" s="123"/>
      <c r="G95" s="123"/>
      <c r="H95" s="139"/>
      <c r="I95" s="123"/>
      <c r="J95" s="123"/>
    </row>
    <row r="96" spans="1:10" s="137" customFormat="1">
      <c r="A96" s="136"/>
      <c r="B96" s="136"/>
      <c r="C96" s="138"/>
      <c r="D96" s="138"/>
      <c r="E96" s="138"/>
      <c r="F96" s="123"/>
      <c r="G96" s="123"/>
      <c r="H96" s="139"/>
      <c r="I96" s="123"/>
      <c r="J96" s="123"/>
    </row>
    <row r="97" spans="1:10" s="137" customFormat="1">
      <c r="A97" s="136"/>
      <c r="B97" s="136"/>
      <c r="C97" s="138"/>
      <c r="D97" s="138"/>
      <c r="E97" s="138"/>
      <c r="F97" s="123"/>
      <c r="G97" s="123"/>
      <c r="H97" s="139"/>
      <c r="I97" s="123"/>
      <c r="J97" s="123"/>
    </row>
    <row r="98" spans="1:10" s="137" customFormat="1">
      <c r="A98" s="136"/>
      <c r="B98" s="136"/>
      <c r="C98" s="138"/>
      <c r="D98" s="138"/>
      <c r="E98" s="138"/>
      <c r="F98" s="123"/>
      <c r="G98" s="123"/>
      <c r="H98" s="139"/>
      <c r="I98" s="123"/>
      <c r="J98" s="123"/>
    </row>
    <row r="99" spans="1:10" s="137" customFormat="1">
      <c r="A99" s="136"/>
      <c r="B99" s="136"/>
      <c r="C99" s="138"/>
      <c r="D99" s="138"/>
      <c r="E99" s="138"/>
      <c r="F99" s="123"/>
      <c r="G99" s="123"/>
      <c r="H99" s="139"/>
      <c r="I99" s="123"/>
      <c r="J99" s="123"/>
    </row>
    <row r="100" spans="1:10" s="137" customFormat="1">
      <c r="A100" s="136"/>
      <c r="B100" s="136"/>
      <c r="C100" s="138"/>
      <c r="D100" s="138"/>
      <c r="E100" s="138"/>
      <c r="F100" s="123"/>
      <c r="G100" s="123"/>
      <c r="H100" s="139"/>
      <c r="I100" s="123"/>
      <c r="J100" s="123"/>
    </row>
    <row r="101" spans="1:10" s="137" customFormat="1">
      <c r="A101" s="136"/>
      <c r="B101" s="136"/>
      <c r="C101" s="138"/>
      <c r="D101" s="138"/>
      <c r="E101" s="138"/>
      <c r="F101" s="123"/>
      <c r="G101" s="123"/>
      <c r="H101" s="139"/>
      <c r="I101" s="123"/>
      <c r="J101" s="123"/>
    </row>
    <row r="102" spans="1:10" s="137" customFormat="1">
      <c r="A102" s="136"/>
      <c r="B102" s="136"/>
      <c r="C102" s="138"/>
      <c r="D102" s="138"/>
      <c r="E102" s="138"/>
      <c r="F102" s="123"/>
      <c r="G102" s="123"/>
      <c r="H102" s="139"/>
      <c r="I102" s="123"/>
      <c r="J102" s="123"/>
    </row>
    <row r="103" spans="1:10" s="137" customFormat="1">
      <c r="A103" s="136"/>
      <c r="B103" s="136"/>
      <c r="C103" s="138"/>
      <c r="D103" s="138"/>
      <c r="E103" s="138"/>
      <c r="F103" s="123"/>
      <c r="G103" s="123"/>
      <c r="H103" s="139"/>
      <c r="I103" s="123"/>
      <c r="J103" s="123"/>
    </row>
    <row r="104" spans="1:10" s="137" customFormat="1">
      <c r="A104" s="136"/>
      <c r="B104" s="136"/>
      <c r="C104" s="138"/>
      <c r="D104" s="138"/>
      <c r="E104" s="138"/>
      <c r="F104" s="123"/>
      <c r="G104" s="123"/>
      <c r="H104" s="139"/>
      <c r="I104" s="123"/>
      <c r="J104" s="123"/>
    </row>
    <row r="105" spans="1:10" s="137" customFormat="1">
      <c r="A105" s="136"/>
      <c r="B105" s="136"/>
      <c r="C105" s="138"/>
      <c r="D105" s="138"/>
      <c r="E105" s="138"/>
      <c r="F105" s="123"/>
      <c r="G105" s="123"/>
      <c r="H105" s="139"/>
      <c r="I105" s="123"/>
      <c r="J105" s="123"/>
    </row>
    <row r="106" spans="1:10" s="137" customFormat="1">
      <c r="A106" s="136"/>
      <c r="B106" s="136"/>
      <c r="C106" s="138"/>
      <c r="D106" s="138"/>
      <c r="E106" s="138"/>
      <c r="F106" s="123"/>
      <c r="G106" s="123"/>
      <c r="H106" s="139"/>
      <c r="I106" s="123"/>
      <c r="J106" s="123"/>
    </row>
    <row r="107" spans="1:10" s="137" customFormat="1">
      <c r="A107" s="136"/>
      <c r="B107" s="136"/>
      <c r="C107" s="138"/>
      <c r="D107" s="138"/>
      <c r="E107" s="138"/>
      <c r="F107" s="123"/>
      <c r="G107" s="123"/>
      <c r="H107" s="139"/>
      <c r="I107" s="123"/>
      <c r="J107" s="123"/>
    </row>
    <row r="108" spans="1:10" s="137" customFormat="1">
      <c r="A108" s="136"/>
      <c r="B108" s="136"/>
      <c r="C108" s="138"/>
      <c r="D108" s="138"/>
      <c r="E108" s="138"/>
      <c r="F108" s="123"/>
      <c r="G108" s="123"/>
      <c r="H108" s="139"/>
      <c r="I108" s="123"/>
      <c r="J108" s="123"/>
    </row>
    <row r="109" spans="1:10" s="137" customFormat="1">
      <c r="A109" s="136"/>
      <c r="B109" s="136"/>
      <c r="C109" s="138"/>
      <c r="D109" s="138"/>
      <c r="E109" s="138"/>
      <c r="F109" s="123"/>
      <c r="G109" s="123"/>
      <c r="H109" s="139"/>
      <c r="I109" s="123"/>
      <c r="J109" s="123"/>
    </row>
    <row r="110" spans="1:10" s="137" customFormat="1">
      <c r="A110" s="136"/>
      <c r="B110" s="136"/>
      <c r="C110" s="138"/>
      <c r="D110" s="138"/>
      <c r="E110" s="138"/>
      <c r="F110" s="123"/>
      <c r="G110" s="123"/>
      <c r="H110" s="139"/>
      <c r="I110" s="123"/>
      <c r="J110" s="123"/>
    </row>
    <row r="111" spans="1:10" s="137" customFormat="1">
      <c r="A111" s="136"/>
      <c r="B111" s="136"/>
      <c r="C111" s="138"/>
      <c r="D111" s="138"/>
      <c r="E111" s="138"/>
      <c r="F111" s="123"/>
      <c r="G111" s="123"/>
      <c r="H111" s="139"/>
      <c r="I111" s="123"/>
      <c r="J111" s="123"/>
    </row>
    <row r="112" spans="1:10" s="137" customFormat="1">
      <c r="A112" s="136"/>
      <c r="B112" s="136"/>
      <c r="C112" s="138"/>
      <c r="D112" s="138"/>
      <c r="E112" s="138"/>
      <c r="F112" s="123"/>
      <c r="G112" s="123"/>
      <c r="H112" s="139"/>
      <c r="I112" s="123"/>
      <c r="J112" s="123"/>
    </row>
    <row r="113" spans="1:10" s="137" customFormat="1">
      <c r="A113" s="136"/>
      <c r="B113" s="136"/>
      <c r="C113" s="138"/>
      <c r="D113" s="138"/>
      <c r="E113" s="138"/>
      <c r="F113" s="123"/>
      <c r="G113" s="123"/>
      <c r="H113" s="139"/>
      <c r="I113" s="123"/>
      <c r="J113" s="123"/>
    </row>
    <row r="114" spans="1:10" s="137" customFormat="1">
      <c r="A114" s="136"/>
      <c r="B114" s="136"/>
      <c r="C114" s="138"/>
      <c r="D114" s="138"/>
      <c r="E114" s="138"/>
      <c r="F114" s="123"/>
      <c r="G114" s="123"/>
      <c r="H114" s="139"/>
      <c r="I114" s="123"/>
      <c r="J114" s="123"/>
    </row>
    <row r="115" spans="1:10" s="137" customFormat="1">
      <c r="A115" s="136"/>
      <c r="B115" s="136"/>
      <c r="C115" s="138"/>
      <c r="D115" s="138"/>
      <c r="E115" s="138"/>
      <c r="F115" s="123"/>
      <c r="G115" s="123"/>
      <c r="H115" s="139"/>
      <c r="I115" s="123"/>
      <c r="J115" s="123"/>
    </row>
    <row r="116" spans="1:10" s="137" customFormat="1">
      <c r="A116" s="136"/>
      <c r="B116" s="136"/>
      <c r="C116" s="138"/>
      <c r="D116" s="138"/>
      <c r="E116" s="138"/>
      <c r="F116" s="123"/>
      <c r="G116" s="123"/>
      <c r="H116" s="139"/>
      <c r="I116" s="123"/>
      <c r="J116" s="123"/>
    </row>
    <row r="117" spans="1:10" s="137" customFormat="1">
      <c r="A117" s="136"/>
      <c r="B117" s="136"/>
      <c r="C117" s="138"/>
      <c r="D117" s="138"/>
      <c r="E117" s="138"/>
      <c r="F117" s="123"/>
      <c r="G117" s="123"/>
      <c r="H117" s="139"/>
      <c r="I117" s="123"/>
      <c r="J117" s="123"/>
    </row>
    <row r="118" spans="1:10" s="137" customFormat="1">
      <c r="A118" s="136"/>
      <c r="B118" s="136"/>
      <c r="C118" s="138"/>
      <c r="D118" s="138"/>
      <c r="E118" s="138"/>
      <c r="F118" s="123"/>
      <c r="G118" s="123"/>
      <c r="H118" s="139"/>
      <c r="I118" s="123"/>
      <c r="J118" s="123"/>
    </row>
    <row r="119" spans="1:10" s="137" customFormat="1">
      <c r="A119" s="136"/>
      <c r="B119" s="136"/>
      <c r="C119" s="138"/>
      <c r="D119" s="138"/>
      <c r="E119" s="138"/>
      <c r="F119" s="123"/>
      <c r="G119" s="123"/>
      <c r="H119" s="139"/>
      <c r="I119" s="123"/>
      <c r="J119" s="123"/>
    </row>
    <row r="120" spans="1:10" s="137" customFormat="1">
      <c r="A120" s="136"/>
      <c r="B120" s="136"/>
      <c r="C120" s="138"/>
      <c r="D120" s="138"/>
      <c r="E120" s="138"/>
      <c r="F120" s="123"/>
      <c r="G120" s="123"/>
      <c r="H120" s="139"/>
      <c r="I120" s="123"/>
      <c r="J120" s="123"/>
    </row>
    <row r="121" spans="1:10" s="137" customFormat="1">
      <c r="A121" s="136"/>
      <c r="B121" s="136"/>
      <c r="C121" s="138"/>
      <c r="D121" s="138"/>
      <c r="E121" s="138"/>
      <c r="F121" s="123"/>
      <c r="G121" s="123"/>
      <c r="H121" s="139"/>
      <c r="I121" s="123"/>
      <c r="J121" s="123"/>
    </row>
    <row r="122" spans="1:10" s="137" customFormat="1">
      <c r="A122" s="136"/>
      <c r="B122" s="136"/>
      <c r="C122" s="138"/>
      <c r="D122" s="138"/>
      <c r="E122" s="138"/>
      <c r="F122" s="123"/>
      <c r="G122" s="123"/>
      <c r="H122" s="139"/>
      <c r="I122" s="123"/>
      <c r="J122" s="123"/>
    </row>
    <row r="123" spans="1:10" s="137" customFormat="1">
      <c r="A123" s="136"/>
      <c r="B123" s="136"/>
      <c r="C123" s="138"/>
      <c r="D123" s="138"/>
      <c r="E123" s="138"/>
      <c r="F123" s="123"/>
      <c r="G123" s="123"/>
      <c r="H123" s="139"/>
      <c r="I123" s="123"/>
      <c r="J123" s="123"/>
    </row>
    <row r="124" spans="1:10" s="137" customFormat="1">
      <c r="A124" s="136"/>
      <c r="B124" s="136"/>
      <c r="C124" s="138"/>
      <c r="D124" s="138"/>
      <c r="E124" s="138"/>
      <c r="F124" s="123"/>
      <c r="G124" s="123"/>
      <c r="H124" s="139"/>
      <c r="I124" s="123"/>
      <c r="J124" s="123"/>
    </row>
    <row r="125" spans="1:10" s="137" customFormat="1">
      <c r="A125" s="136"/>
      <c r="B125" s="136"/>
      <c r="C125" s="138"/>
      <c r="D125" s="138"/>
      <c r="E125" s="138"/>
      <c r="F125" s="123"/>
      <c r="G125" s="123"/>
      <c r="H125" s="139"/>
      <c r="I125" s="123"/>
      <c r="J125" s="123"/>
    </row>
    <row r="126" spans="1:10" s="137" customFormat="1">
      <c r="A126" s="136"/>
      <c r="B126" s="136"/>
      <c r="C126" s="138"/>
      <c r="D126" s="138"/>
      <c r="E126" s="138"/>
      <c r="F126" s="123"/>
      <c r="G126" s="123"/>
      <c r="H126" s="139"/>
      <c r="I126" s="123"/>
      <c r="J126" s="123"/>
    </row>
    <row r="127" spans="1:10" s="137" customFormat="1">
      <c r="A127" s="136"/>
      <c r="B127" s="136"/>
      <c r="C127" s="138"/>
      <c r="D127" s="138"/>
      <c r="E127" s="138"/>
      <c r="F127" s="123"/>
      <c r="G127" s="123"/>
      <c r="H127" s="139"/>
      <c r="I127" s="123"/>
      <c r="J127" s="123"/>
    </row>
    <row r="128" spans="1:10" s="137" customFormat="1">
      <c r="A128" s="136"/>
      <c r="B128" s="136"/>
      <c r="C128" s="138"/>
      <c r="D128" s="138"/>
      <c r="E128" s="138"/>
      <c r="F128" s="123"/>
      <c r="G128" s="123"/>
      <c r="H128" s="139"/>
      <c r="I128" s="123"/>
      <c r="J128" s="123"/>
    </row>
    <row r="129" spans="1:10" s="137" customFormat="1">
      <c r="A129" s="136"/>
      <c r="B129" s="136"/>
      <c r="C129" s="138"/>
      <c r="D129" s="138"/>
      <c r="E129" s="138"/>
      <c r="F129" s="123"/>
      <c r="G129" s="123"/>
      <c r="H129" s="139"/>
      <c r="I129" s="123"/>
      <c r="J129" s="123"/>
    </row>
    <row r="130" spans="1:10" s="137" customFormat="1">
      <c r="A130" s="136"/>
      <c r="B130" s="136"/>
      <c r="C130" s="138"/>
      <c r="D130" s="138"/>
      <c r="E130" s="138"/>
      <c r="F130" s="123"/>
      <c r="G130" s="123"/>
      <c r="H130" s="139"/>
      <c r="I130" s="123"/>
      <c r="J130" s="123"/>
    </row>
    <row r="131" spans="1:10" s="137" customFormat="1">
      <c r="A131" s="136"/>
      <c r="B131" s="136"/>
      <c r="C131" s="138"/>
      <c r="D131" s="138"/>
      <c r="E131" s="138"/>
      <c r="F131" s="123"/>
      <c r="G131" s="123"/>
      <c r="H131" s="139"/>
      <c r="I131" s="123"/>
      <c r="J131" s="123"/>
    </row>
    <row r="132" spans="1:10" s="137" customFormat="1">
      <c r="A132" s="136"/>
      <c r="B132" s="136"/>
      <c r="C132" s="138"/>
      <c r="D132" s="138"/>
      <c r="E132" s="138"/>
      <c r="F132" s="123"/>
      <c r="G132" s="123"/>
      <c r="H132" s="139"/>
      <c r="I132" s="123"/>
      <c r="J132" s="123"/>
    </row>
    <row r="133" spans="1:10" s="137" customFormat="1">
      <c r="A133" s="136"/>
      <c r="B133" s="136"/>
      <c r="C133" s="138"/>
      <c r="D133" s="138"/>
      <c r="E133" s="138"/>
      <c r="F133" s="123"/>
      <c r="G133" s="123"/>
      <c r="H133" s="139"/>
      <c r="I133" s="123"/>
      <c r="J133" s="123"/>
    </row>
    <row r="134" spans="1:10" s="137" customFormat="1">
      <c r="A134" s="136"/>
      <c r="B134" s="136"/>
      <c r="C134" s="138"/>
      <c r="D134" s="138"/>
      <c r="E134" s="138"/>
      <c r="F134" s="123"/>
      <c r="G134" s="123"/>
      <c r="H134" s="139"/>
      <c r="I134" s="123"/>
      <c r="J134" s="123"/>
    </row>
    <row r="135" spans="1:10" s="137" customFormat="1">
      <c r="A135" s="136"/>
      <c r="B135" s="136"/>
      <c r="C135" s="138"/>
      <c r="D135" s="138"/>
      <c r="E135" s="138"/>
      <c r="F135" s="123"/>
      <c r="G135" s="123"/>
      <c r="H135" s="139"/>
      <c r="I135" s="123"/>
      <c r="J135" s="123"/>
    </row>
    <row r="136" spans="1:10" s="137" customFormat="1">
      <c r="A136" s="136"/>
      <c r="B136" s="136"/>
      <c r="C136" s="138"/>
      <c r="D136" s="138"/>
      <c r="E136" s="138"/>
      <c r="F136" s="123"/>
      <c r="G136" s="123"/>
      <c r="H136" s="139"/>
      <c r="I136" s="123"/>
      <c r="J136" s="123"/>
    </row>
    <row r="137" spans="1:10" s="137" customFormat="1">
      <c r="A137" s="136"/>
      <c r="B137" s="136"/>
      <c r="C137" s="138"/>
      <c r="D137" s="138"/>
      <c r="E137" s="138"/>
      <c r="F137" s="123"/>
      <c r="G137" s="123"/>
      <c r="H137" s="139"/>
      <c r="I137" s="123"/>
      <c r="J137" s="123"/>
    </row>
    <row r="138" spans="1:10" s="137" customFormat="1">
      <c r="A138" s="136"/>
      <c r="B138" s="136"/>
      <c r="C138" s="138"/>
      <c r="D138" s="138"/>
      <c r="E138" s="138"/>
      <c r="F138" s="123"/>
      <c r="G138" s="123"/>
      <c r="H138" s="139"/>
      <c r="I138" s="123"/>
      <c r="J138" s="123"/>
    </row>
    <row r="139" spans="1:10" s="137" customFormat="1">
      <c r="A139" s="136"/>
      <c r="B139" s="136"/>
      <c r="C139" s="138"/>
      <c r="D139" s="138"/>
      <c r="E139" s="138"/>
      <c r="F139" s="123"/>
      <c r="G139" s="123"/>
      <c r="H139" s="139"/>
      <c r="I139" s="123"/>
      <c r="J139" s="123"/>
    </row>
    <row r="140" spans="1:10" s="137" customFormat="1">
      <c r="A140" s="136"/>
      <c r="B140" s="136"/>
      <c r="C140" s="138"/>
      <c r="D140" s="138"/>
      <c r="E140" s="138"/>
      <c r="F140" s="123"/>
      <c r="G140" s="123"/>
      <c r="H140" s="139"/>
      <c r="I140" s="123"/>
      <c r="J140" s="123"/>
    </row>
    <row r="141" spans="1:10" s="137" customFormat="1">
      <c r="A141" s="136"/>
      <c r="B141" s="136"/>
      <c r="C141" s="138"/>
      <c r="D141" s="138"/>
      <c r="E141" s="138"/>
      <c r="F141" s="123"/>
      <c r="G141" s="123"/>
      <c r="H141" s="139"/>
      <c r="I141" s="123"/>
      <c r="J141" s="123"/>
    </row>
    <row r="142" spans="1:10" s="137" customFormat="1">
      <c r="A142" s="136"/>
      <c r="B142" s="136"/>
      <c r="C142" s="138"/>
      <c r="D142" s="138"/>
      <c r="E142" s="138"/>
      <c r="F142" s="123"/>
      <c r="G142" s="123"/>
      <c r="H142" s="139"/>
      <c r="I142" s="123"/>
      <c r="J142" s="123"/>
    </row>
    <row r="143" spans="1:10" s="137" customFormat="1">
      <c r="A143" s="136"/>
      <c r="B143" s="136"/>
      <c r="C143" s="138"/>
      <c r="D143" s="138"/>
      <c r="E143" s="138"/>
      <c r="F143" s="123"/>
      <c r="G143" s="123"/>
      <c r="H143" s="139"/>
      <c r="I143" s="123"/>
      <c r="J143" s="123"/>
    </row>
    <row r="144" spans="1:10" s="137" customFormat="1">
      <c r="A144" s="136"/>
      <c r="B144" s="136"/>
      <c r="C144" s="138"/>
      <c r="D144" s="138"/>
      <c r="E144" s="138"/>
      <c r="F144" s="123"/>
      <c r="G144" s="123"/>
      <c r="H144" s="139"/>
      <c r="I144" s="123"/>
      <c r="J144" s="123"/>
    </row>
    <row r="145" spans="1:10" s="137" customFormat="1">
      <c r="A145" s="136"/>
      <c r="B145" s="136"/>
      <c r="C145" s="138"/>
      <c r="D145" s="138"/>
      <c r="E145" s="138"/>
      <c r="F145" s="123"/>
      <c r="G145" s="123"/>
      <c r="H145" s="139"/>
      <c r="I145" s="123"/>
      <c r="J145" s="123"/>
    </row>
    <row r="146" spans="1:10" s="137" customFormat="1">
      <c r="A146" s="136"/>
      <c r="B146" s="136"/>
      <c r="C146" s="138"/>
      <c r="D146" s="138"/>
      <c r="E146" s="138"/>
      <c r="F146" s="123"/>
      <c r="G146" s="123"/>
      <c r="H146" s="139"/>
      <c r="I146" s="123"/>
      <c r="J146" s="123"/>
    </row>
    <row r="147" spans="1:10" s="137" customFormat="1">
      <c r="A147" s="136"/>
      <c r="B147" s="136"/>
      <c r="C147" s="138"/>
      <c r="D147" s="138"/>
      <c r="E147" s="138"/>
      <c r="F147" s="123"/>
      <c r="G147" s="123"/>
      <c r="H147" s="139"/>
      <c r="I147" s="123"/>
      <c r="J147" s="123"/>
    </row>
    <row r="148" spans="1:10" s="137" customFormat="1">
      <c r="A148" s="136"/>
      <c r="B148" s="136"/>
      <c r="C148" s="138"/>
      <c r="D148" s="138"/>
      <c r="E148" s="138"/>
      <c r="F148" s="123"/>
      <c r="G148" s="123"/>
      <c r="H148" s="139"/>
      <c r="I148" s="123"/>
      <c r="J148" s="123"/>
    </row>
    <row r="149" spans="1:10" s="137" customFormat="1">
      <c r="A149" s="136"/>
      <c r="B149" s="136"/>
      <c r="C149" s="138"/>
      <c r="D149" s="138"/>
      <c r="E149" s="138"/>
      <c r="F149" s="123"/>
      <c r="G149" s="123"/>
      <c r="H149" s="139"/>
      <c r="I149" s="123"/>
      <c r="J149" s="123"/>
    </row>
    <row r="150" spans="1:10" s="137" customFormat="1">
      <c r="A150" s="136"/>
      <c r="B150" s="136"/>
      <c r="C150" s="138"/>
      <c r="D150" s="138"/>
      <c r="E150" s="138"/>
      <c r="F150" s="123"/>
      <c r="G150" s="123"/>
      <c r="H150" s="139"/>
      <c r="I150" s="123"/>
      <c r="J150" s="123"/>
    </row>
    <row r="151" spans="1:10" s="137" customFormat="1">
      <c r="A151" s="136"/>
      <c r="B151" s="136"/>
      <c r="C151" s="138"/>
      <c r="D151" s="138"/>
      <c r="E151" s="138"/>
      <c r="F151" s="123"/>
      <c r="G151" s="123"/>
      <c r="H151" s="139"/>
      <c r="I151" s="123"/>
      <c r="J151" s="123"/>
    </row>
    <row r="152" spans="1:10" s="137" customFormat="1">
      <c r="A152" s="136"/>
      <c r="B152" s="136"/>
      <c r="C152" s="138"/>
      <c r="D152" s="138"/>
      <c r="E152" s="138"/>
      <c r="F152" s="123"/>
      <c r="G152" s="123"/>
      <c r="H152" s="139"/>
      <c r="I152" s="123"/>
      <c r="J152" s="123"/>
    </row>
    <row r="153" spans="1:10" s="137" customFormat="1">
      <c r="A153" s="136"/>
      <c r="B153" s="136"/>
      <c r="C153" s="138"/>
      <c r="D153" s="138"/>
      <c r="E153" s="138"/>
      <c r="F153" s="123"/>
      <c r="G153" s="123"/>
      <c r="H153" s="139"/>
      <c r="I153" s="123"/>
      <c r="J153" s="123"/>
    </row>
    <row r="154" spans="1:10" s="137" customFormat="1">
      <c r="A154" s="136"/>
      <c r="B154" s="136"/>
      <c r="C154" s="138"/>
      <c r="D154" s="138"/>
      <c r="E154" s="138"/>
      <c r="F154" s="123"/>
      <c r="G154" s="123"/>
      <c r="H154" s="139"/>
      <c r="I154" s="123"/>
      <c r="J154" s="123"/>
    </row>
    <row r="155" spans="1:10" s="137" customFormat="1">
      <c r="A155" s="136"/>
      <c r="B155" s="136"/>
      <c r="C155" s="138"/>
      <c r="D155" s="138"/>
      <c r="E155" s="138"/>
      <c r="F155" s="123"/>
      <c r="G155" s="123"/>
      <c r="H155" s="139"/>
      <c r="I155" s="123"/>
      <c r="J155" s="123"/>
    </row>
    <row r="156" spans="1:10" s="137" customFormat="1">
      <c r="A156" s="136"/>
      <c r="B156" s="136"/>
      <c r="C156" s="138"/>
      <c r="D156" s="138"/>
      <c r="E156" s="138"/>
      <c r="F156" s="123"/>
      <c r="G156" s="123"/>
      <c r="H156" s="139"/>
      <c r="I156" s="123"/>
      <c r="J156" s="123"/>
    </row>
    <row r="157" spans="1:10" s="137" customFormat="1">
      <c r="A157" s="136"/>
      <c r="B157" s="136"/>
      <c r="C157" s="138"/>
      <c r="D157" s="138"/>
      <c r="E157" s="138"/>
      <c r="F157" s="123"/>
      <c r="G157" s="123"/>
      <c r="H157" s="139"/>
      <c r="I157" s="123"/>
      <c r="J157" s="123"/>
    </row>
    <row r="158" spans="1:10" s="137" customFormat="1">
      <c r="A158" s="136"/>
      <c r="B158" s="136"/>
      <c r="C158" s="138"/>
      <c r="D158" s="138"/>
      <c r="E158" s="138"/>
      <c r="F158" s="123"/>
      <c r="G158" s="123"/>
      <c r="H158" s="139"/>
      <c r="I158" s="123"/>
      <c r="J158" s="123"/>
    </row>
    <row r="159" spans="1:10" s="137" customFormat="1">
      <c r="A159" s="136"/>
      <c r="B159" s="136"/>
      <c r="C159" s="138"/>
      <c r="D159" s="138"/>
      <c r="E159" s="138"/>
      <c r="F159" s="123"/>
      <c r="G159" s="123"/>
      <c r="H159" s="139"/>
      <c r="I159" s="123"/>
      <c r="J159" s="123"/>
    </row>
    <row r="160" spans="1:10" s="137" customFormat="1">
      <c r="A160" s="136"/>
      <c r="B160" s="136"/>
      <c r="C160" s="138"/>
      <c r="D160" s="138"/>
      <c r="E160" s="138"/>
      <c r="F160" s="123"/>
      <c r="G160" s="123"/>
      <c r="H160" s="139"/>
      <c r="I160" s="123"/>
      <c r="J160" s="123"/>
    </row>
    <row r="161" spans="1:10" s="137" customFormat="1">
      <c r="A161" s="136"/>
      <c r="B161" s="136"/>
      <c r="C161" s="138"/>
      <c r="D161" s="138"/>
      <c r="E161" s="138"/>
      <c r="F161" s="123"/>
      <c r="G161" s="123"/>
      <c r="H161" s="139"/>
      <c r="I161" s="123"/>
      <c r="J161" s="123"/>
    </row>
    <row r="162" spans="1:10" s="137" customFormat="1">
      <c r="A162" s="136"/>
      <c r="B162" s="136"/>
      <c r="C162" s="138"/>
      <c r="D162" s="138"/>
      <c r="E162" s="138"/>
      <c r="F162" s="123"/>
      <c r="G162" s="123"/>
      <c r="H162" s="139"/>
      <c r="I162" s="123"/>
      <c r="J162" s="123"/>
    </row>
    <row r="163" spans="1:10" s="137" customFormat="1">
      <c r="A163" s="136"/>
      <c r="B163" s="136"/>
      <c r="C163" s="138"/>
      <c r="D163" s="138"/>
      <c r="E163" s="138"/>
      <c r="F163" s="123"/>
      <c r="G163" s="123"/>
      <c r="H163" s="139"/>
      <c r="I163" s="123"/>
      <c r="J163" s="123"/>
    </row>
    <row r="164" spans="1:10" s="137" customFormat="1">
      <c r="A164" s="136"/>
      <c r="B164" s="136"/>
      <c r="C164" s="138"/>
      <c r="D164" s="138"/>
      <c r="E164" s="138"/>
      <c r="F164" s="123"/>
      <c r="G164" s="123"/>
      <c r="H164" s="139"/>
      <c r="I164" s="123"/>
      <c r="J164" s="123"/>
    </row>
    <row r="165" spans="1:10" s="137" customFormat="1">
      <c r="A165" s="136"/>
      <c r="B165" s="136"/>
      <c r="C165" s="138"/>
      <c r="D165" s="138"/>
      <c r="E165" s="138"/>
      <c r="F165" s="123"/>
      <c r="G165" s="123"/>
      <c r="H165" s="139"/>
      <c r="I165" s="123"/>
      <c r="J165" s="123"/>
    </row>
    <row r="166" spans="1:10" s="137" customFormat="1">
      <c r="A166" s="136"/>
      <c r="B166" s="136"/>
      <c r="C166" s="138"/>
      <c r="D166" s="138"/>
      <c r="E166" s="138"/>
      <c r="F166" s="123"/>
      <c r="G166" s="123"/>
      <c r="H166" s="139"/>
      <c r="I166" s="123"/>
      <c r="J166" s="123"/>
    </row>
    <row r="167" spans="1:10" s="137" customFormat="1">
      <c r="A167" s="136"/>
      <c r="B167" s="136"/>
      <c r="C167" s="138"/>
      <c r="D167" s="138"/>
      <c r="E167" s="138"/>
      <c r="F167" s="123"/>
      <c r="G167" s="123"/>
      <c r="H167" s="139"/>
      <c r="I167" s="123"/>
      <c r="J167" s="123"/>
    </row>
    <row r="168" spans="1:10" s="137" customFormat="1">
      <c r="A168" s="136"/>
      <c r="B168" s="136"/>
      <c r="C168" s="138"/>
      <c r="D168" s="138"/>
      <c r="E168" s="138"/>
      <c r="F168" s="123"/>
      <c r="G168" s="123"/>
      <c r="H168" s="139"/>
      <c r="I168" s="123"/>
      <c r="J168" s="123"/>
    </row>
    <row r="169" spans="1:10" s="137" customFormat="1">
      <c r="A169" s="136"/>
      <c r="B169" s="136"/>
      <c r="C169" s="138"/>
      <c r="D169" s="138"/>
      <c r="E169" s="138"/>
      <c r="F169" s="123"/>
      <c r="G169" s="123"/>
      <c r="H169" s="139"/>
      <c r="I169" s="123"/>
      <c r="J169" s="123"/>
    </row>
    <row r="170" spans="1:10" s="137" customFormat="1">
      <c r="A170" s="136"/>
      <c r="B170" s="136"/>
      <c r="C170" s="138"/>
      <c r="D170" s="138"/>
      <c r="E170" s="138"/>
      <c r="F170" s="123"/>
      <c r="G170" s="123"/>
      <c r="H170" s="139"/>
      <c r="I170" s="123"/>
      <c r="J170" s="123"/>
    </row>
    <row r="171" spans="1:10" s="137" customFormat="1">
      <c r="A171" s="136"/>
      <c r="B171" s="136"/>
      <c r="C171" s="138"/>
      <c r="D171" s="138"/>
      <c r="E171" s="138"/>
      <c r="F171" s="123"/>
      <c r="G171" s="123"/>
      <c r="H171" s="139"/>
      <c r="I171" s="123"/>
      <c r="J171" s="123"/>
    </row>
    <row r="172" spans="1:10" s="137" customFormat="1">
      <c r="A172" s="136"/>
      <c r="B172" s="136"/>
      <c r="C172" s="138"/>
      <c r="D172" s="138"/>
      <c r="E172" s="138"/>
      <c r="F172" s="123"/>
      <c r="G172" s="123"/>
      <c r="H172" s="139"/>
      <c r="I172" s="123"/>
      <c r="J172" s="123"/>
    </row>
    <row r="173" spans="1:10" s="137" customFormat="1">
      <c r="A173" s="136"/>
      <c r="B173" s="136"/>
      <c r="C173" s="138"/>
      <c r="D173" s="138"/>
      <c r="E173" s="138"/>
      <c r="F173" s="123"/>
      <c r="G173" s="123"/>
      <c r="H173" s="139"/>
      <c r="I173" s="123"/>
      <c r="J173" s="123"/>
    </row>
    <row r="174" spans="1:10" s="137" customFormat="1">
      <c r="A174" s="136"/>
      <c r="B174" s="136"/>
      <c r="C174" s="138"/>
      <c r="D174" s="138"/>
      <c r="E174" s="138"/>
      <c r="F174" s="123"/>
      <c r="G174" s="123"/>
      <c r="H174" s="139"/>
      <c r="I174" s="123"/>
      <c r="J174" s="123"/>
    </row>
    <row r="175" spans="1:10" s="137" customFormat="1">
      <c r="A175" s="136"/>
      <c r="B175" s="136"/>
      <c r="C175" s="138"/>
      <c r="D175" s="138"/>
      <c r="E175" s="138"/>
      <c r="F175" s="123"/>
      <c r="G175" s="123"/>
      <c r="H175" s="139"/>
      <c r="I175" s="123"/>
      <c r="J175" s="123"/>
    </row>
    <row r="176" spans="1:10" s="137" customFormat="1">
      <c r="A176" s="136"/>
      <c r="B176" s="136"/>
      <c r="C176" s="138"/>
      <c r="D176" s="138"/>
      <c r="E176" s="138"/>
      <c r="F176" s="123"/>
      <c r="G176" s="123"/>
      <c r="H176" s="139"/>
      <c r="I176" s="123"/>
      <c r="J176" s="123"/>
    </row>
    <row r="177" spans="1:10" s="137" customFormat="1">
      <c r="A177" s="136"/>
      <c r="B177" s="136"/>
      <c r="C177" s="138"/>
      <c r="D177" s="138"/>
      <c r="E177" s="138"/>
      <c r="F177" s="123"/>
      <c r="G177" s="123"/>
      <c r="H177" s="139"/>
      <c r="I177" s="123"/>
      <c r="J177" s="123"/>
    </row>
    <row r="178" spans="1:10" s="137" customFormat="1">
      <c r="A178" s="136"/>
      <c r="B178" s="136"/>
      <c r="C178" s="138"/>
      <c r="D178" s="138"/>
      <c r="E178" s="138"/>
      <c r="F178" s="123"/>
      <c r="G178" s="123"/>
      <c r="H178" s="139"/>
      <c r="I178" s="123"/>
      <c r="J178" s="123"/>
    </row>
    <row r="179" spans="1:10" s="137" customFormat="1">
      <c r="A179" s="136"/>
      <c r="B179" s="136"/>
      <c r="C179" s="138"/>
      <c r="D179" s="138"/>
      <c r="E179" s="138"/>
      <c r="F179" s="123"/>
      <c r="G179" s="123"/>
      <c r="H179" s="139"/>
      <c r="I179" s="123"/>
      <c r="J179" s="123"/>
    </row>
    <row r="180" spans="1:10" s="137" customFormat="1">
      <c r="A180" s="136"/>
      <c r="B180" s="136"/>
      <c r="C180" s="138"/>
      <c r="D180" s="138"/>
      <c r="E180" s="138"/>
      <c r="F180" s="123"/>
      <c r="G180" s="123"/>
      <c r="H180" s="139"/>
      <c r="I180" s="123"/>
      <c r="J180" s="123"/>
    </row>
    <row r="181" spans="1:10" s="137" customFormat="1">
      <c r="A181" s="136"/>
      <c r="B181" s="136"/>
      <c r="C181" s="138"/>
      <c r="D181" s="138"/>
      <c r="E181" s="138"/>
      <c r="F181" s="123"/>
      <c r="G181" s="123"/>
      <c r="H181" s="139"/>
      <c r="I181" s="123"/>
      <c r="J181" s="123"/>
    </row>
    <row r="182" spans="1:10" s="137" customFormat="1">
      <c r="A182" s="136"/>
      <c r="B182" s="136"/>
      <c r="C182" s="138"/>
      <c r="D182" s="138"/>
      <c r="E182" s="138"/>
      <c r="F182" s="123"/>
      <c r="G182" s="123"/>
      <c r="H182" s="139"/>
      <c r="I182" s="123"/>
      <c r="J182" s="123"/>
    </row>
    <row r="183" spans="1:10" s="137" customFormat="1">
      <c r="A183" s="136"/>
      <c r="B183" s="136"/>
      <c r="C183" s="138"/>
      <c r="D183" s="138"/>
      <c r="E183" s="138"/>
      <c r="F183" s="123"/>
      <c r="G183" s="123"/>
      <c r="H183" s="139"/>
      <c r="I183" s="123"/>
      <c r="J183" s="123"/>
    </row>
    <row r="184" spans="1:10" s="137" customFormat="1">
      <c r="A184" s="136"/>
      <c r="B184" s="136"/>
      <c r="C184" s="138"/>
      <c r="D184" s="138"/>
      <c r="E184" s="138"/>
      <c r="F184" s="123"/>
      <c r="G184" s="123"/>
      <c r="H184" s="139"/>
      <c r="I184" s="123"/>
      <c r="J184" s="123"/>
    </row>
    <row r="185" spans="1:10" s="137" customFormat="1">
      <c r="A185" s="136"/>
      <c r="B185" s="136"/>
      <c r="C185" s="138"/>
      <c r="D185" s="138"/>
      <c r="E185" s="138"/>
      <c r="F185" s="123"/>
      <c r="G185" s="123"/>
      <c r="H185" s="139"/>
      <c r="I185" s="123"/>
      <c r="J185" s="123"/>
    </row>
    <row r="186" spans="1:10" s="137" customFormat="1">
      <c r="A186" s="136"/>
      <c r="B186" s="136"/>
      <c r="C186" s="138"/>
      <c r="D186" s="138"/>
      <c r="E186" s="138"/>
      <c r="F186" s="123"/>
      <c r="G186" s="123"/>
      <c r="H186" s="139"/>
      <c r="I186" s="123"/>
      <c r="J186" s="123"/>
    </row>
    <row r="187" spans="1:10" s="137" customFormat="1">
      <c r="A187" s="136"/>
      <c r="B187" s="136"/>
      <c r="C187" s="138"/>
      <c r="D187" s="138"/>
      <c r="E187" s="138"/>
      <c r="F187" s="123"/>
      <c r="G187" s="123"/>
      <c r="H187" s="139"/>
      <c r="I187" s="123"/>
      <c r="J187" s="123"/>
    </row>
    <row r="188" spans="1:10" s="137" customFormat="1">
      <c r="A188" s="136"/>
      <c r="B188" s="136"/>
      <c r="C188" s="138"/>
      <c r="D188" s="138"/>
      <c r="E188" s="138"/>
      <c r="F188" s="123"/>
      <c r="G188" s="123"/>
      <c r="H188" s="139"/>
      <c r="I188" s="123"/>
      <c r="J188" s="123"/>
    </row>
    <row r="189" spans="1:10" s="137" customFormat="1">
      <c r="A189" s="136"/>
      <c r="B189" s="136"/>
      <c r="C189" s="138"/>
      <c r="D189" s="138"/>
      <c r="E189" s="138"/>
      <c r="F189" s="123"/>
      <c r="G189" s="123"/>
      <c r="H189" s="139"/>
      <c r="I189" s="123"/>
      <c r="J189" s="123"/>
    </row>
    <row r="190" spans="1:10" s="137" customFormat="1">
      <c r="A190" s="136"/>
      <c r="B190" s="136"/>
      <c r="C190" s="138"/>
      <c r="D190" s="138"/>
      <c r="E190" s="138"/>
      <c r="F190" s="123"/>
      <c r="G190" s="123"/>
      <c r="H190" s="139"/>
      <c r="I190" s="123"/>
      <c r="J190" s="123"/>
    </row>
    <row r="191" spans="1:10" s="137" customFormat="1">
      <c r="A191" s="136"/>
      <c r="B191" s="136"/>
      <c r="C191" s="138"/>
      <c r="D191" s="138"/>
      <c r="E191" s="138"/>
      <c r="F191" s="123"/>
      <c r="G191" s="123"/>
      <c r="H191" s="139"/>
      <c r="I191" s="123"/>
      <c r="J191" s="123"/>
    </row>
    <row r="192" spans="1:10" s="137" customFormat="1">
      <c r="A192" s="136"/>
      <c r="B192" s="136"/>
      <c r="C192" s="138"/>
      <c r="D192" s="138"/>
      <c r="E192" s="138"/>
      <c r="F192" s="123"/>
      <c r="G192" s="123"/>
      <c r="H192" s="139"/>
      <c r="I192" s="123"/>
      <c r="J192" s="123"/>
    </row>
    <row r="193" spans="1:10" s="137" customFormat="1">
      <c r="A193" s="136"/>
      <c r="B193" s="136"/>
      <c r="C193" s="138"/>
      <c r="D193" s="138"/>
      <c r="E193" s="138"/>
      <c r="F193" s="123"/>
      <c r="G193" s="123"/>
      <c r="H193" s="139"/>
      <c r="I193" s="123"/>
      <c r="J193" s="123"/>
    </row>
    <row r="194" spans="1:10" s="137" customFormat="1">
      <c r="A194" s="136"/>
      <c r="B194" s="136"/>
      <c r="C194" s="138"/>
      <c r="D194" s="138"/>
      <c r="E194" s="138"/>
      <c r="F194" s="123"/>
      <c r="G194" s="123"/>
      <c r="H194" s="139"/>
      <c r="I194" s="123"/>
      <c r="J194" s="123"/>
    </row>
    <row r="195" spans="1:10" s="137" customFormat="1">
      <c r="A195" s="136"/>
      <c r="B195" s="136"/>
      <c r="C195" s="138"/>
      <c r="D195" s="138"/>
      <c r="E195" s="138"/>
      <c r="F195" s="123"/>
      <c r="G195" s="123"/>
      <c r="H195" s="139"/>
      <c r="I195" s="123"/>
      <c r="J195" s="123"/>
    </row>
    <row r="196" spans="1:10" s="137" customFormat="1">
      <c r="A196" s="136"/>
      <c r="B196" s="136"/>
      <c r="C196" s="138"/>
      <c r="D196" s="138"/>
      <c r="E196" s="138"/>
      <c r="F196" s="123"/>
      <c r="G196" s="123"/>
      <c r="H196" s="139"/>
      <c r="I196" s="123"/>
      <c r="J196" s="123"/>
    </row>
    <row r="197" spans="1:10" s="137" customFormat="1">
      <c r="A197" s="136"/>
      <c r="B197" s="136"/>
      <c r="C197" s="138"/>
      <c r="D197" s="138"/>
      <c r="E197" s="138"/>
      <c r="F197" s="123"/>
      <c r="G197" s="123"/>
      <c r="H197" s="139"/>
      <c r="I197" s="123"/>
      <c r="J197" s="123"/>
    </row>
    <row r="198" spans="1:10" s="137" customFormat="1">
      <c r="A198" s="136"/>
      <c r="B198" s="136"/>
      <c r="C198" s="138"/>
      <c r="D198" s="138"/>
      <c r="E198" s="138"/>
      <c r="F198" s="123"/>
      <c r="G198" s="123"/>
      <c r="H198" s="139"/>
      <c r="I198" s="123"/>
      <c r="J198" s="123"/>
    </row>
    <row r="199" spans="1:10" s="137" customFormat="1">
      <c r="A199" s="136"/>
      <c r="B199" s="136"/>
      <c r="C199" s="138"/>
      <c r="D199" s="138"/>
      <c r="E199" s="138"/>
      <c r="F199" s="123"/>
      <c r="G199" s="123"/>
      <c r="H199" s="139"/>
      <c r="I199" s="123"/>
      <c r="J199" s="123"/>
    </row>
    <row r="200" spans="1:10" s="137" customFormat="1">
      <c r="A200" s="136"/>
      <c r="B200" s="136"/>
      <c r="C200" s="138"/>
      <c r="D200" s="138"/>
      <c r="E200" s="138"/>
      <c r="F200" s="123"/>
      <c r="G200" s="123"/>
      <c r="H200" s="139"/>
      <c r="I200" s="123"/>
      <c r="J200" s="123"/>
    </row>
    <row r="201" spans="1:10" s="137" customFormat="1">
      <c r="A201" s="136"/>
      <c r="B201" s="136"/>
      <c r="C201" s="138"/>
      <c r="D201" s="138"/>
      <c r="E201" s="138"/>
      <c r="F201" s="123"/>
      <c r="G201" s="123"/>
      <c r="H201" s="139"/>
      <c r="I201" s="123"/>
      <c r="J201" s="123"/>
    </row>
    <row r="202" spans="1:10" s="137" customFormat="1">
      <c r="A202" s="136"/>
      <c r="B202" s="136"/>
      <c r="C202" s="138"/>
      <c r="D202" s="138"/>
      <c r="E202" s="138"/>
      <c r="F202" s="123"/>
      <c r="G202" s="123"/>
      <c r="H202" s="139"/>
      <c r="I202" s="123"/>
      <c r="J202" s="123"/>
    </row>
    <row r="203" spans="1:10" s="137" customFormat="1">
      <c r="A203" s="136"/>
      <c r="B203" s="136"/>
      <c r="C203" s="138"/>
      <c r="D203" s="138"/>
      <c r="E203" s="138"/>
      <c r="F203" s="123"/>
      <c r="G203" s="123"/>
      <c r="H203" s="139"/>
      <c r="I203" s="123"/>
      <c r="J203" s="123"/>
    </row>
    <row r="204" spans="1:10" s="137" customFormat="1">
      <c r="A204" s="136"/>
      <c r="B204" s="136"/>
      <c r="C204" s="138"/>
      <c r="D204" s="138"/>
      <c r="E204" s="138"/>
      <c r="F204" s="123"/>
      <c r="G204" s="123"/>
      <c r="H204" s="139"/>
      <c r="I204" s="123"/>
      <c r="J204" s="123"/>
    </row>
    <row r="205" spans="1:10" s="137" customFormat="1">
      <c r="A205" s="136"/>
      <c r="B205" s="136"/>
      <c r="C205" s="138"/>
      <c r="D205" s="138"/>
      <c r="E205" s="138"/>
      <c r="F205" s="123"/>
      <c r="G205" s="123"/>
      <c r="H205" s="139"/>
      <c r="I205" s="123"/>
      <c r="J205" s="123"/>
    </row>
    <row r="206" spans="1:10" s="137" customFormat="1">
      <c r="A206" s="136"/>
      <c r="B206" s="136"/>
      <c r="C206" s="138"/>
      <c r="D206" s="138"/>
      <c r="E206" s="138"/>
      <c r="F206" s="123"/>
      <c r="G206" s="123"/>
      <c r="H206" s="139"/>
      <c r="I206" s="123"/>
      <c r="J206" s="123"/>
    </row>
    <row r="207" spans="1:10" s="137" customFormat="1">
      <c r="A207" s="136"/>
      <c r="B207" s="136"/>
      <c r="C207" s="138"/>
      <c r="D207" s="138"/>
      <c r="E207" s="138"/>
      <c r="F207" s="123"/>
      <c r="G207" s="123"/>
      <c r="H207" s="139"/>
      <c r="I207" s="123"/>
      <c r="J207" s="123"/>
    </row>
    <row r="208" spans="1:10" s="137" customFormat="1">
      <c r="A208" s="136"/>
      <c r="B208" s="136"/>
      <c r="C208" s="138"/>
      <c r="D208" s="138"/>
      <c r="E208" s="138"/>
      <c r="F208" s="123"/>
      <c r="G208" s="123"/>
      <c r="H208" s="139"/>
      <c r="I208" s="123"/>
      <c r="J208" s="123"/>
    </row>
    <row r="209" spans="1:10" s="137" customFormat="1">
      <c r="A209" s="136"/>
      <c r="B209" s="136"/>
      <c r="C209" s="138"/>
      <c r="D209" s="138"/>
      <c r="E209" s="138"/>
      <c r="F209" s="123"/>
      <c r="G209" s="123"/>
      <c r="H209" s="139"/>
      <c r="I209" s="123"/>
      <c r="J209" s="123"/>
    </row>
    <row r="210" spans="1:10" s="137" customFormat="1">
      <c r="A210" s="136"/>
      <c r="B210" s="136"/>
      <c r="C210" s="138"/>
      <c r="D210" s="138"/>
      <c r="E210" s="138"/>
      <c r="F210" s="123"/>
      <c r="G210" s="123"/>
      <c r="H210" s="139"/>
      <c r="I210" s="123"/>
      <c r="J210" s="123"/>
    </row>
    <row r="211" spans="1:10" s="137" customFormat="1">
      <c r="A211" s="136"/>
      <c r="B211" s="136"/>
      <c r="C211" s="138"/>
      <c r="D211" s="138"/>
      <c r="E211" s="138"/>
      <c r="F211" s="123"/>
      <c r="G211" s="123"/>
      <c r="H211" s="139"/>
      <c r="I211" s="123"/>
      <c r="J211" s="123"/>
    </row>
    <row r="212" spans="1:10" s="137" customFormat="1">
      <c r="A212" s="136"/>
      <c r="B212" s="136"/>
      <c r="C212" s="138"/>
      <c r="D212" s="138"/>
      <c r="E212" s="138"/>
      <c r="F212" s="123"/>
      <c r="G212" s="123"/>
      <c r="H212" s="139"/>
      <c r="I212" s="123"/>
      <c r="J212" s="123"/>
    </row>
    <row r="213" spans="1:10" s="137" customFormat="1">
      <c r="A213" s="136"/>
      <c r="B213" s="136"/>
      <c r="C213" s="138"/>
      <c r="D213" s="138"/>
      <c r="E213" s="138"/>
      <c r="F213" s="123"/>
      <c r="G213" s="123"/>
      <c r="H213" s="139"/>
      <c r="I213" s="123"/>
      <c r="J213" s="123"/>
    </row>
    <row r="214" spans="1:10" s="137" customFormat="1">
      <c r="A214" s="136"/>
      <c r="B214" s="136"/>
      <c r="C214" s="138"/>
      <c r="D214" s="138"/>
      <c r="E214" s="138"/>
      <c r="F214" s="123"/>
      <c r="G214" s="123"/>
      <c r="H214" s="139"/>
      <c r="I214" s="123"/>
      <c r="J214" s="123"/>
    </row>
    <row r="215" spans="1:10" s="137" customFormat="1">
      <c r="A215" s="136"/>
      <c r="B215" s="136"/>
      <c r="C215" s="138"/>
      <c r="D215" s="138"/>
      <c r="E215" s="138"/>
      <c r="F215" s="123"/>
      <c r="G215" s="123"/>
      <c r="H215" s="139"/>
      <c r="I215" s="123"/>
      <c r="J215" s="123"/>
    </row>
    <row r="216" spans="1:10" s="137" customFormat="1">
      <c r="A216" s="136"/>
      <c r="B216" s="136"/>
      <c r="C216" s="138"/>
      <c r="D216" s="138"/>
      <c r="E216" s="138"/>
      <c r="F216" s="123"/>
      <c r="G216" s="123"/>
      <c r="H216" s="139"/>
      <c r="I216" s="123"/>
      <c r="J216" s="123"/>
    </row>
    <row r="217" spans="1:10" s="137" customFormat="1">
      <c r="A217" s="136"/>
      <c r="B217" s="136"/>
      <c r="C217" s="138"/>
      <c r="D217" s="138"/>
      <c r="E217" s="138"/>
      <c r="F217" s="123"/>
      <c r="G217" s="123"/>
      <c r="H217" s="139"/>
      <c r="I217" s="123"/>
      <c r="J217" s="123"/>
    </row>
    <row r="218" spans="1:10" s="137" customFormat="1">
      <c r="A218" s="136"/>
      <c r="B218" s="136"/>
      <c r="C218" s="138"/>
      <c r="D218" s="138"/>
      <c r="E218" s="138"/>
      <c r="F218" s="123"/>
      <c r="G218" s="123"/>
      <c r="H218" s="139"/>
      <c r="I218" s="123"/>
      <c r="J218" s="123"/>
    </row>
    <row r="219" spans="1:10" s="137" customFormat="1">
      <c r="A219" s="136"/>
      <c r="B219" s="136"/>
      <c r="C219" s="138"/>
      <c r="D219" s="138"/>
      <c r="E219" s="138"/>
      <c r="F219" s="123"/>
      <c r="G219" s="123"/>
      <c r="H219" s="139"/>
      <c r="I219" s="123"/>
      <c r="J219" s="123"/>
    </row>
    <row r="220" spans="1:10" s="137" customFormat="1">
      <c r="A220" s="136"/>
      <c r="B220" s="136"/>
      <c r="C220" s="138"/>
      <c r="D220" s="138"/>
      <c r="E220" s="138"/>
      <c r="F220" s="123"/>
      <c r="G220" s="123"/>
      <c r="H220" s="139"/>
      <c r="I220" s="123"/>
      <c r="J220" s="123"/>
    </row>
    <row r="221" spans="1:10" s="137" customFormat="1">
      <c r="A221" s="136"/>
      <c r="B221" s="136"/>
      <c r="C221" s="138"/>
      <c r="D221" s="138"/>
      <c r="E221" s="138"/>
      <c r="F221" s="123"/>
      <c r="G221" s="123"/>
      <c r="H221" s="139"/>
      <c r="I221" s="123"/>
      <c r="J221" s="123"/>
    </row>
    <row r="222" spans="1:10" s="137" customFormat="1">
      <c r="A222" s="136"/>
      <c r="B222" s="136"/>
      <c r="C222" s="138"/>
      <c r="D222" s="138"/>
      <c r="E222" s="138"/>
      <c r="F222" s="123"/>
      <c r="G222" s="123"/>
      <c r="H222" s="139"/>
      <c r="I222" s="123"/>
      <c r="J222" s="123"/>
    </row>
    <row r="223" spans="1:10" s="137" customFormat="1">
      <c r="A223" s="136"/>
      <c r="B223" s="136"/>
      <c r="C223" s="138"/>
      <c r="D223" s="138"/>
      <c r="E223" s="138"/>
      <c r="F223" s="123"/>
      <c r="G223" s="123"/>
      <c r="H223" s="139"/>
      <c r="I223" s="123"/>
      <c r="J223" s="123"/>
    </row>
    <row r="224" spans="1:10" s="137" customFormat="1">
      <c r="A224" s="136"/>
      <c r="B224" s="136"/>
      <c r="C224" s="138"/>
      <c r="D224" s="138"/>
      <c r="E224" s="138"/>
      <c r="F224" s="123"/>
      <c r="G224" s="123"/>
      <c r="H224" s="139"/>
      <c r="I224" s="123"/>
      <c r="J224" s="123"/>
    </row>
    <row r="225" spans="1:10" s="137" customFormat="1">
      <c r="A225" s="136"/>
      <c r="B225" s="136"/>
      <c r="C225" s="138"/>
      <c r="D225" s="138"/>
      <c r="E225" s="138"/>
      <c r="F225" s="123"/>
      <c r="G225" s="123"/>
      <c r="H225" s="139"/>
      <c r="I225" s="123"/>
      <c r="J225" s="123"/>
    </row>
    <row r="226" spans="1:10" s="137" customFormat="1">
      <c r="A226" s="136"/>
      <c r="B226" s="136"/>
      <c r="C226" s="138"/>
      <c r="D226" s="138"/>
      <c r="E226" s="138"/>
      <c r="F226" s="123"/>
      <c r="G226" s="123"/>
      <c r="H226" s="139"/>
      <c r="I226" s="123"/>
      <c r="J226" s="123"/>
    </row>
    <row r="227" spans="1:10" s="137" customFormat="1">
      <c r="A227" s="136"/>
      <c r="B227" s="136"/>
      <c r="C227" s="138"/>
      <c r="D227" s="138"/>
      <c r="E227" s="138"/>
      <c r="F227" s="123"/>
      <c r="G227" s="123"/>
      <c r="H227" s="139"/>
      <c r="I227" s="123"/>
      <c r="J227" s="123"/>
    </row>
    <row r="228" spans="1:10" s="137" customFormat="1">
      <c r="A228" s="136"/>
      <c r="B228" s="136"/>
      <c r="C228" s="138"/>
      <c r="D228" s="138"/>
      <c r="E228" s="138"/>
      <c r="F228" s="123"/>
      <c r="G228" s="123"/>
      <c r="H228" s="139"/>
      <c r="I228" s="123"/>
      <c r="J228" s="123"/>
    </row>
    <row r="229" spans="1:10" s="137" customFormat="1">
      <c r="A229" s="136"/>
      <c r="B229" s="136"/>
      <c r="C229" s="138"/>
      <c r="D229" s="138"/>
      <c r="E229" s="138"/>
      <c r="F229" s="123"/>
      <c r="G229" s="123"/>
      <c r="H229" s="139"/>
      <c r="I229" s="123"/>
      <c r="J229" s="123"/>
    </row>
    <row r="230" spans="1:10" s="137" customFormat="1">
      <c r="A230" s="136"/>
      <c r="B230" s="136"/>
      <c r="C230" s="138"/>
      <c r="D230" s="138"/>
      <c r="E230" s="138"/>
      <c r="F230" s="123"/>
      <c r="G230" s="123"/>
      <c r="H230" s="139"/>
      <c r="I230" s="123"/>
      <c r="J230" s="123"/>
    </row>
    <row r="231" spans="1:10" s="137" customFormat="1">
      <c r="A231" s="136"/>
      <c r="B231" s="136"/>
      <c r="C231" s="138"/>
      <c r="D231" s="138"/>
      <c r="E231" s="138"/>
      <c r="F231" s="123"/>
      <c r="G231" s="123"/>
      <c r="H231" s="139"/>
      <c r="I231" s="123"/>
      <c r="J231" s="123"/>
    </row>
    <row r="232" spans="1:10" s="137" customFormat="1">
      <c r="A232" s="136"/>
      <c r="B232" s="136"/>
      <c r="C232" s="138"/>
      <c r="D232" s="138"/>
      <c r="E232" s="138"/>
      <c r="F232" s="123"/>
      <c r="G232" s="123"/>
      <c r="H232" s="139"/>
      <c r="I232" s="123"/>
      <c r="J232" s="123"/>
    </row>
    <row r="233" spans="1:10" s="137" customFormat="1">
      <c r="A233" s="136"/>
      <c r="B233" s="136"/>
      <c r="C233" s="138"/>
      <c r="D233" s="138"/>
      <c r="E233" s="138"/>
      <c r="F233" s="123"/>
      <c r="G233" s="123"/>
      <c r="H233" s="139"/>
      <c r="I233" s="123"/>
      <c r="J233" s="123"/>
    </row>
    <row r="234" spans="1:10" s="137" customFormat="1">
      <c r="A234" s="136"/>
      <c r="B234" s="136"/>
      <c r="C234" s="138"/>
      <c r="D234" s="138"/>
      <c r="E234" s="138"/>
      <c r="F234" s="123"/>
      <c r="G234" s="123"/>
      <c r="H234" s="139"/>
      <c r="I234" s="123"/>
      <c r="J234" s="123"/>
    </row>
    <row r="235" spans="1:10" s="137" customFormat="1">
      <c r="A235" s="136"/>
      <c r="B235" s="136"/>
      <c r="C235" s="138"/>
      <c r="D235" s="138"/>
      <c r="E235" s="138"/>
      <c r="F235" s="123"/>
      <c r="G235" s="123"/>
      <c r="H235" s="139"/>
      <c r="I235" s="123"/>
      <c r="J235" s="123"/>
    </row>
    <row r="236" spans="1:10" s="137" customFormat="1">
      <c r="A236" s="136"/>
      <c r="B236" s="136"/>
      <c r="C236" s="138"/>
      <c r="D236" s="138"/>
      <c r="E236" s="138"/>
      <c r="F236" s="123"/>
      <c r="G236" s="123"/>
      <c r="H236" s="139"/>
      <c r="I236" s="123"/>
      <c r="J236" s="123"/>
    </row>
    <row r="237" spans="1:10" s="137" customFormat="1">
      <c r="A237" s="136"/>
      <c r="B237" s="136"/>
      <c r="C237" s="138"/>
      <c r="D237" s="138"/>
      <c r="E237" s="138"/>
      <c r="F237" s="123"/>
      <c r="G237" s="123"/>
      <c r="H237" s="139"/>
      <c r="I237" s="123"/>
      <c r="J237" s="123"/>
    </row>
    <row r="238" spans="1:10" s="137" customFormat="1">
      <c r="A238" s="136"/>
      <c r="B238" s="136"/>
      <c r="C238" s="138"/>
      <c r="D238" s="138"/>
      <c r="E238" s="138"/>
      <c r="F238" s="123"/>
      <c r="G238" s="123"/>
      <c r="H238" s="139"/>
      <c r="I238" s="123"/>
      <c r="J238" s="123"/>
    </row>
    <row r="239" spans="1:10" s="137" customFormat="1">
      <c r="A239" s="136"/>
      <c r="B239" s="136"/>
      <c r="C239" s="138"/>
      <c r="D239" s="138"/>
      <c r="E239" s="138"/>
      <c r="F239" s="123"/>
      <c r="G239" s="123"/>
      <c r="H239" s="139"/>
      <c r="I239" s="123"/>
      <c r="J239" s="123"/>
    </row>
    <row r="240" spans="1:10" s="137" customFormat="1">
      <c r="A240" s="136"/>
      <c r="B240" s="136"/>
      <c r="C240" s="138"/>
      <c r="D240" s="138"/>
      <c r="E240" s="138"/>
      <c r="F240" s="123"/>
      <c r="G240" s="123"/>
      <c r="H240" s="139"/>
      <c r="I240" s="123"/>
      <c r="J240" s="123"/>
    </row>
    <row r="241" spans="1:10" s="137" customFormat="1">
      <c r="A241" s="136"/>
      <c r="B241" s="136"/>
      <c r="C241" s="138"/>
      <c r="D241" s="138"/>
      <c r="E241" s="138"/>
      <c r="F241" s="123"/>
      <c r="G241" s="123"/>
      <c r="H241" s="139"/>
      <c r="I241" s="123"/>
      <c r="J241" s="123"/>
    </row>
    <row r="242" spans="1:10" s="137" customFormat="1">
      <c r="A242" s="136"/>
      <c r="B242" s="136"/>
      <c r="C242" s="138"/>
      <c r="D242" s="138"/>
      <c r="E242" s="138"/>
      <c r="F242" s="123"/>
      <c r="G242" s="123"/>
      <c r="H242" s="139"/>
      <c r="I242" s="123"/>
      <c r="J242" s="123"/>
    </row>
    <row r="243" spans="1:10" s="137" customFormat="1">
      <c r="A243" s="136"/>
      <c r="B243" s="136"/>
      <c r="C243" s="138"/>
      <c r="D243" s="138"/>
      <c r="E243" s="138"/>
      <c r="F243" s="123"/>
      <c r="G243" s="123"/>
      <c r="H243" s="139"/>
      <c r="I243" s="123"/>
      <c r="J243" s="123"/>
    </row>
    <row r="244" spans="1:10" s="137" customFormat="1">
      <c r="A244" s="136"/>
      <c r="B244" s="136"/>
      <c r="C244" s="138"/>
      <c r="D244" s="138"/>
      <c r="E244" s="138"/>
      <c r="F244" s="123"/>
      <c r="G244" s="123"/>
      <c r="H244" s="139"/>
      <c r="I244" s="123"/>
      <c r="J244" s="123"/>
    </row>
    <row r="245" spans="1:10" s="137" customFormat="1">
      <c r="A245" s="136"/>
      <c r="B245" s="136"/>
      <c r="C245" s="138"/>
      <c r="D245" s="138"/>
      <c r="E245" s="138"/>
      <c r="F245" s="123"/>
      <c r="G245" s="123"/>
      <c r="H245" s="139"/>
      <c r="I245" s="123"/>
      <c r="J245" s="123"/>
    </row>
    <row r="246" spans="1:10" s="137" customFormat="1">
      <c r="A246" s="136"/>
      <c r="B246" s="136"/>
      <c r="C246" s="138"/>
      <c r="D246" s="138"/>
      <c r="E246" s="138"/>
      <c r="F246" s="123"/>
      <c r="G246" s="123"/>
      <c r="H246" s="139"/>
      <c r="I246" s="123"/>
      <c r="J246" s="123"/>
    </row>
    <row r="247" spans="1:10" s="137" customFormat="1">
      <c r="A247" s="136"/>
      <c r="B247" s="136"/>
      <c r="C247" s="138"/>
      <c r="D247" s="138"/>
      <c r="E247" s="138"/>
      <c r="F247" s="123"/>
      <c r="G247" s="123"/>
      <c r="H247" s="139"/>
      <c r="I247" s="123"/>
      <c r="J247" s="123"/>
    </row>
    <row r="248" spans="1:10" s="137" customFormat="1">
      <c r="A248" s="136"/>
      <c r="B248" s="136"/>
      <c r="C248" s="138"/>
      <c r="D248" s="138"/>
      <c r="E248" s="138"/>
      <c r="F248" s="123"/>
      <c r="G248" s="123"/>
      <c r="H248" s="139"/>
      <c r="I248" s="123"/>
      <c r="J248" s="123"/>
    </row>
    <row r="249" spans="1:10" s="137" customFormat="1">
      <c r="A249" s="136"/>
      <c r="B249" s="136"/>
      <c r="C249" s="138"/>
      <c r="D249" s="138"/>
      <c r="E249" s="138"/>
      <c r="F249" s="123"/>
      <c r="G249" s="123"/>
      <c r="H249" s="139"/>
      <c r="I249" s="123"/>
      <c r="J249" s="123"/>
    </row>
    <row r="250" spans="1:10" s="137" customFormat="1">
      <c r="A250" s="136"/>
      <c r="B250" s="136"/>
      <c r="C250" s="138"/>
      <c r="D250" s="138"/>
      <c r="E250" s="138"/>
      <c r="F250" s="123"/>
      <c r="G250" s="123"/>
      <c r="H250" s="139"/>
      <c r="I250" s="123"/>
      <c r="J250" s="123"/>
    </row>
    <row r="251" spans="1:10" s="137" customFormat="1">
      <c r="A251" s="136"/>
      <c r="B251" s="136"/>
      <c r="C251" s="138"/>
      <c r="D251" s="138"/>
      <c r="E251" s="138"/>
      <c r="F251" s="123"/>
      <c r="G251" s="123"/>
      <c r="H251" s="139"/>
      <c r="I251" s="123"/>
      <c r="J251" s="123"/>
    </row>
    <row r="252" spans="1:10" s="137" customFormat="1">
      <c r="A252" s="136"/>
      <c r="B252" s="136"/>
      <c r="C252" s="138"/>
      <c r="D252" s="138"/>
      <c r="E252" s="138"/>
      <c r="F252" s="123"/>
      <c r="G252" s="123"/>
      <c r="H252" s="139"/>
      <c r="I252" s="123"/>
      <c r="J252" s="123"/>
    </row>
    <row r="253" spans="1:10" s="137" customFormat="1">
      <c r="A253" s="136"/>
      <c r="B253" s="136"/>
      <c r="C253" s="138"/>
      <c r="D253" s="138"/>
      <c r="E253" s="138"/>
      <c r="F253" s="123"/>
      <c r="G253" s="123"/>
      <c r="H253" s="139"/>
      <c r="I253" s="123"/>
      <c r="J253" s="123"/>
    </row>
    <row r="254" spans="1:10" s="137" customFormat="1">
      <c r="A254" s="136"/>
      <c r="B254" s="136"/>
      <c r="C254" s="138"/>
      <c r="D254" s="138"/>
      <c r="E254" s="138"/>
      <c r="F254" s="123"/>
      <c r="G254" s="123"/>
      <c r="H254" s="139"/>
      <c r="I254" s="123"/>
      <c r="J254" s="123"/>
    </row>
    <row r="255" spans="1:10" s="137" customFormat="1">
      <c r="A255" s="136"/>
      <c r="B255" s="136"/>
      <c r="C255" s="138"/>
      <c r="D255" s="138"/>
      <c r="E255" s="138"/>
      <c r="F255" s="123"/>
      <c r="G255" s="123"/>
      <c r="H255" s="139"/>
      <c r="I255" s="123"/>
      <c r="J255" s="123"/>
    </row>
    <row r="256" spans="1:10" s="137" customFormat="1">
      <c r="A256" s="136"/>
      <c r="B256" s="136"/>
      <c r="C256" s="138"/>
      <c r="D256" s="138"/>
      <c r="E256" s="138"/>
      <c r="F256" s="123"/>
      <c r="G256" s="123"/>
      <c r="H256" s="139"/>
      <c r="I256" s="123"/>
      <c r="J256" s="123"/>
    </row>
    <row r="257" spans="1:10" s="137" customFormat="1">
      <c r="A257" s="136"/>
      <c r="B257" s="136"/>
      <c r="C257" s="138"/>
      <c r="D257" s="138"/>
      <c r="E257" s="138"/>
      <c r="F257" s="123"/>
      <c r="G257" s="123"/>
      <c r="H257" s="139"/>
      <c r="I257" s="123"/>
      <c r="J257" s="123"/>
    </row>
    <row r="258" spans="1:10" s="137" customFormat="1">
      <c r="A258" s="136"/>
      <c r="B258" s="136"/>
      <c r="C258" s="138"/>
      <c r="D258" s="138"/>
      <c r="E258" s="138"/>
      <c r="F258" s="123"/>
      <c r="G258" s="123"/>
      <c r="H258" s="139"/>
      <c r="I258" s="123"/>
      <c r="J258" s="123"/>
    </row>
    <row r="259" spans="1:10" s="137" customFormat="1">
      <c r="A259" s="136"/>
      <c r="B259" s="136"/>
      <c r="C259" s="138"/>
      <c r="D259" s="138"/>
      <c r="E259" s="138"/>
      <c r="F259" s="123"/>
      <c r="G259" s="123"/>
      <c r="H259" s="139"/>
      <c r="I259" s="123"/>
      <c r="J259" s="123"/>
    </row>
    <row r="260" spans="1:10" s="137" customFormat="1">
      <c r="A260" s="136"/>
      <c r="B260" s="136"/>
      <c r="C260" s="138"/>
      <c r="D260" s="138"/>
      <c r="E260" s="138"/>
      <c r="F260" s="123"/>
      <c r="G260" s="123"/>
      <c r="H260" s="139"/>
      <c r="I260" s="123"/>
      <c r="J260" s="123"/>
    </row>
    <row r="261" spans="1:10" s="137" customFormat="1">
      <c r="A261" s="136"/>
      <c r="B261" s="136"/>
      <c r="C261" s="138"/>
      <c r="D261" s="138"/>
      <c r="E261" s="138"/>
      <c r="F261" s="123"/>
      <c r="G261" s="123"/>
      <c r="H261" s="139"/>
      <c r="I261" s="123"/>
      <c r="J261" s="123"/>
    </row>
    <row r="262" spans="1:10" s="137" customFormat="1">
      <c r="A262" s="136"/>
      <c r="B262" s="136"/>
      <c r="C262" s="138"/>
      <c r="D262" s="138"/>
      <c r="E262" s="138"/>
      <c r="F262" s="123"/>
      <c r="G262" s="123"/>
      <c r="H262" s="139"/>
      <c r="I262" s="123"/>
      <c r="J262" s="123"/>
    </row>
    <row r="263" spans="1:10" s="137" customFormat="1">
      <c r="A263" s="136"/>
      <c r="B263" s="136"/>
      <c r="C263" s="138"/>
      <c r="D263" s="138"/>
      <c r="E263" s="138"/>
      <c r="F263" s="123"/>
      <c r="G263" s="123"/>
      <c r="H263" s="139"/>
      <c r="I263" s="123"/>
      <c r="J263" s="123"/>
    </row>
    <row r="264" spans="1:10" s="137" customFormat="1">
      <c r="A264" s="136"/>
      <c r="B264" s="136"/>
      <c r="C264" s="138"/>
      <c r="D264" s="138"/>
      <c r="E264" s="138"/>
      <c r="F264" s="123"/>
      <c r="G264" s="123"/>
      <c r="H264" s="139"/>
      <c r="I264" s="123"/>
      <c r="J264" s="123"/>
    </row>
    <row r="265" spans="1:10" s="137" customFormat="1">
      <c r="A265" s="136"/>
      <c r="B265" s="136"/>
      <c r="C265" s="138"/>
      <c r="D265" s="138"/>
      <c r="E265" s="138"/>
      <c r="F265" s="123"/>
      <c r="G265" s="123"/>
      <c r="H265" s="139"/>
      <c r="I265" s="123"/>
      <c r="J265" s="123"/>
    </row>
    <row r="266" spans="1:10" s="137" customFormat="1">
      <c r="A266" s="136"/>
      <c r="B266" s="136"/>
      <c r="C266" s="138"/>
      <c r="D266" s="138"/>
      <c r="E266" s="138"/>
      <c r="F266" s="123"/>
      <c r="G266" s="123"/>
      <c r="H266" s="139"/>
      <c r="I266" s="123"/>
      <c r="J266" s="123"/>
    </row>
    <row r="267" spans="1:10" s="137" customFormat="1">
      <c r="A267" s="136"/>
      <c r="B267" s="136"/>
      <c r="C267" s="138"/>
      <c r="D267" s="138"/>
      <c r="E267" s="138"/>
      <c r="F267" s="123"/>
      <c r="G267" s="123"/>
      <c r="H267" s="139"/>
      <c r="I267" s="123"/>
      <c r="J267" s="123"/>
    </row>
    <row r="268" spans="1:10" s="137" customFormat="1">
      <c r="A268" s="136"/>
      <c r="B268" s="136"/>
      <c r="C268" s="138"/>
      <c r="D268" s="138"/>
      <c r="E268" s="138"/>
      <c r="F268" s="123"/>
      <c r="G268" s="123"/>
      <c r="H268" s="139"/>
      <c r="I268" s="123"/>
      <c r="J268" s="123"/>
    </row>
    <row r="269" spans="1:10" s="137" customFormat="1">
      <c r="A269" s="136"/>
      <c r="B269" s="136"/>
      <c r="C269" s="138"/>
      <c r="D269" s="138"/>
      <c r="E269" s="138"/>
      <c r="F269" s="123"/>
      <c r="G269" s="123"/>
      <c r="H269" s="139"/>
      <c r="I269" s="123"/>
      <c r="J269" s="123"/>
    </row>
    <row r="270" spans="1:10" s="137" customFormat="1">
      <c r="A270" s="136"/>
      <c r="B270" s="136"/>
      <c r="C270" s="138"/>
      <c r="D270" s="138"/>
      <c r="E270" s="138"/>
      <c r="F270" s="123"/>
      <c r="G270" s="123"/>
      <c r="H270" s="139"/>
      <c r="I270" s="123"/>
      <c r="J270" s="123"/>
    </row>
    <row r="271" spans="1:10" s="137" customFormat="1">
      <c r="A271" s="136"/>
      <c r="B271" s="136"/>
      <c r="C271" s="138"/>
      <c r="D271" s="138"/>
      <c r="E271" s="138"/>
      <c r="F271" s="123"/>
      <c r="G271" s="123"/>
      <c r="H271" s="139"/>
      <c r="I271" s="123"/>
      <c r="J271" s="123"/>
    </row>
    <row r="272" spans="1:10" s="137" customFormat="1">
      <c r="A272" s="136"/>
      <c r="B272" s="136"/>
      <c r="C272" s="138"/>
      <c r="D272" s="138"/>
      <c r="E272" s="138"/>
      <c r="F272" s="123"/>
      <c r="G272" s="123"/>
      <c r="H272" s="139"/>
      <c r="I272" s="123"/>
      <c r="J272" s="123"/>
    </row>
    <row r="273" spans="1:10" s="137" customFormat="1">
      <c r="A273" s="136"/>
      <c r="B273" s="136"/>
      <c r="C273" s="138"/>
      <c r="D273" s="138"/>
      <c r="E273" s="138"/>
      <c r="F273" s="123"/>
      <c r="G273" s="123"/>
      <c r="H273" s="139"/>
      <c r="I273" s="123"/>
      <c r="J273" s="123"/>
    </row>
    <row r="274" spans="1:10" s="137" customFormat="1">
      <c r="A274" s="136"/>
      <c r="B274" s="136"/>
      <c r="C274" s="138"/>
      <c r="D274" s="138"/>
      <c r="E274" s="138"/>
      <c r="F274" s="123"/>
      <c r="G274" s="123"/>
      <c r="H274" s="139"/>
      <c r="I274" s="123"/>
      <c r="J274" s="123"/>
    </row>
    <row r="275" spans="1:10" s="137" customFormat="1">
      <c r="A275" s="136"/>
      <c r="B275" s="136"/>
      <c r="C275" s="138"/>
      <c r="D275" s="138"/>
      <c r="E275" s="138"/>
      <c r="F275" s="123"/>
      <c r="G275" s="123"/>
      <c r="H275" s="139"/>
      <c r="I275" s="123"/>
      <c r="J275" s="123"/>
    </row>
    <row r="276" spans="1:10" s="137" customFormat="1">
      <c r="A276" s="136"/>
      <c r="B276" s="136"/>
      <c r="C276" s="138"/>
      <c r="D276" s="138"/>
      <c r="E276" s="138"/>
      <c r="F276" s="123"/>
      <c r="G276" s="123"/>
      <c r="H276" s="139"/>
      <c r="I276" s="123"/>
      <c r="J276" s="123"/>
    </row>
    <row r="277" spans="1:10" s="137" customFormat="1">
      <c r="A277" s="136"/>
      <c r="B277" s="136"/>
      <c r="C277" s="138"/>
      <c r="D277" s="138"/>
      <c r="E277" s="138"/>
      <c r="F277" s="123"/>
      <c r="G277" s="123"/>
      <c r="H277" s="139"/>
      <c r="I277" s="123"/>
      <c r="J277" s="123"/>
    </row>
    <row r="278" spans="1:10" s="137" customFormat="1">
      <c r="A278" s="136"/>
      <c r="B278" s="136"/>
      <c r="C278" s="138"/>
      <c r="D278" s="138"/>
      <c r="E278" s="138"/>
      <c r="F278" s="123"/>
      <c r="G278" s="123"/>
      <c r="H278" s="139"/>
      <c r="I278" s="123"/>
      <c r="J278" s="123"/>
    </row>
    <row r="279" spans="1:10" s="137" customFormat="1">
      <c r="A279" s="136"/>
      <c r="B279" s="136"/>
      <c r="C279" s="138"/>
      <c r="D279" s="138"/>
      <c r="E279" s="138"/>
      <c r="F279" s="123"/>
      <c r="G279" s="123"/>
      <c r="H279" s="139"/>
      <c r="I279" s="123"/>
      <c r="J279" s="123"/>
    </row>
    <row r="280" spans="1:10" s="137" customFormat="1">
      <c r="A280" s="136"/>
      <c r="B280" s="136"/>
      <c r="C280" s="138"/>
      <c r="D280" s="138"/>
      <c r="E280" s="138"/>
      <c r="F280" s="123"/>
      <c r="G280" s="123"/>
      <c r="H280" s="139"/>
      <c r="I280" s="123"/>
      <c r="J280" s="123"/>
    </row>
    <row r="281" spans="1:10" s="137" customFormat="1">
      <c r="A281" s="136"/>
      <c r="B281" s="136"/>
      <c r="C281" s="138"/>
      <c r="D281" s="138"/>
      <c r="E281" s="138"/>
      <c r="F281" s="123"/>
      <c r="G281" s="123"/>
      <c r="H281" s="139"/>
      <c r="I281" s="123"/>
      <c r="J281" s="123"/>
    </row>
    <row r="282" spans="1:10" s="137" customFormat="1">
      <c r="A282" s="136"/>
      <c r="B282" s="136"/>
      <c r="C282" s="138"/>
      <c r="D282" s="138"/>
      <c r="E282" s="138"/>
      <c r="F282" s="123"/>
      <c r="G282" s="123"/>
      <c r="H282" s="139"/>
      <c r="I282" s="123"/>
      <c r="J282" s="123"/>
    </row>
    <row r="283" spans="1:10" s="137" customFormat="1">
      <c r="A283" s="136"/>
      <c r="B283" s="136"/>
      <c r="C283" s="138"/>
      <c r="D283" s="138"/>
      <c r="E283" s="138"/>
      <c r="F283" s="123"/>
      <c r="G283" s="123"/>
      <c r="H283" s="139"/>
      <c r="I283" s="123"/>
      <c r="J283" s="123"/>
    </row>
    <row r="284" spans="1:10" s="137" customFormat="1">
      <c r="A284" s="136"/>
      <c r="B284" s="136"/>
      <c r="C284" s="138"/>
      <c r="D284" s="138"/>
      <c r="E284" s="138"/>
      <c r="F284" s="123"/>
      <c r="G284" s="123"/>
      <c r="H284" s="139"/>
      <c r="I284" s="123"/>
      <c r="J284" s="123"/>
    </row>
    <row r="285" spans="1:10" s="137" customFormat="1">
      <c r="A285" s="136"/>
      <c r="B285" s="136"/>
      <c r="C285" s="138"/>
      <c r="D285" s="138"/>
      <c r="E285" s="138"/>
      <c r="F285" s="123"/>
      <c r="G285" s="123"/>
      <c r="H285" s="139"/>
      <c r="I285" s="123"/>
      <c r="J285" s="123"/>
    </row>
    <row r="286" spans="1:10" s="137" customFormat="1">
      <c r="A286" s="136"/>
      <c r="B286" s="136"/>
      <c r="C286" s="138"/>
      <c r="D286" s="138"/>
      <c r="E286" s="138"/>
      <c r="F286" s="123"/>
      <c r="G286" s="123"/>
      <c r="H286" s="139"/>
      <c r="I286" s="123"/>
      <c r="J286" s="123"/>
    </row>
    <row r="287" spans="1:10" s="137" customFormat="1">
      <c r="A287" s="136"/>
      <c r="B287" s="136"/>
      <c r="C287" s="138"/>
      <c r="D287" s="138"/>
      <c r="E287" s="138"/>
      <c r="F287" s="123"/>
      <c r="G287" s="123"/>
      <c r="H287" s="139"/>
      <c r="I287" s="123"/>
      <c r="J287" s="123"/>
    </row>
    <row r="288" spans="1:10" s="137" customFormat="1">
      <c r="A288" s="136"/>
      <c r="B288" s="136"/>
      <c r="C288" s="138"/>
      <c r="D288" s="138"/>
      <c r="E288" s="138"/>
      <c r="F288" s="123"/>
      <c r="G288" s="123"/>
      <c r="H288" s="139"/>
      <c r="I288" s="123"/>
      <c r="J288" s="123"/>
    </row>
    <row r="289" spans="1:10" s="137" customFormat="1">
      <c r="A289" s="136"/>
      <c r="B289" s="136"/>
      <c r="C289" s="138"/>
      <c r="D289" s="138"/>
      <c r="E289" s="138"/>
      <c r="F289" s="123"/>
      <c r="G289" s="123"/>
      <c r="H289" s="139"/>
      <c r="I289" s="123"/>
      <c r="J289" s="123"/>
    </row>
    <row r="290" spans="1:10" s="137" customFormat="1">
      <c r="A290" s="136"/>
      <c r="B290" s="136"/>
      <c r="C290" s="138"/>
      <c r="D290" s="138"/>
      <c r="E290" s="138"/>
      <c r="F290" s="123"/>
      <c r="G290" s="123"/>
      <c r="H290" s="139"/>
      <c r="I290" s="123"/>
      <c r="J290" s="123"/>
    </row>
    <row r="291" spans="1:10" s="137" customFormat="1">
      <c r="A291" s="136"/>
      <c r="B291" s="136"/>
      <c r="C291" s="138"/>
      <c r="D291" s="138"/>
      <c r="E291" s="138"/>
      <c r="F291" s="123"/>
      <c r="G291" s="123"/>
      <c r="H291" s="139"/>
      <c r="I291" s="123"/>
      <c r="J291" s="123"/>
    </row>
    <row r="292" spans="1:10" s="137" customFormat="1">
      <c r="A292" s="136"/>
      <c r="B292" s="136"/>
      <c r="C292" s="138"/>
      <c r="D292" s="138"/>
      <c r="E292" s="138"/>
      <c r="F292" s="123"/>
      <c r="G292" s="123"/>
      <c r="H292" s="139"/>
      <c r="I292" s="123"/>
      <c r="J292" s="123"/>
    </row>
    <row r="293" spans="1:10" s="137" customFormat="1">
      <c r="A293" s="136"/>
      <c r="B293" s="136"/>
      <c r="C293" s="138"/>
      <c r="D293" s="138"/>
      <c r="E293" s="138"/>
      <c r="F293" s="123"/>
      <c r="G293" s="123"/>
      <c r="H293" s="139"/>
      <c r="I293" s="123"/>
      <c r="J293" s="123"/>
    </row>
    <row r="294" spans="1:10" s="137" customFormat="1">
      <c r="A294" s="136"/>
      <c r="B294" s="136"/>
      <c r="C294" s="138"/>
      <c r="D294" s="138"/>
      <c r="E294" s="138"/>
      <c r="F294" s="123"/>
      <c r="G294" s="123"/>
      <c r="H294" s="139"/>
      <c r="I294" s="123"/>
      <c r="J294" s="123"/>
    </row>
    <row r="295" spans="1:10" s="137" customFormat="1">
      <c r="A295" s="136"/>
      <c r="B295" s="136"/>
      <c r="C295" s="138"/>
      <c r="D295" s="138"/>
      <c r="E295" s="138"/>
      <c r="F295" s="123"/>
      <c r="G295" s="123"/>
      <c r="H295" s="139"/>
      <c r="I295" s="123"/>
      <c r="J295" s="123"/>
    </row>
    <row r="296" spans="1:10" s="137" customFormat="1">
      <c r="A296" s="136"/>
      <c r="B296" s="136"/>
      <c r="C296" s="138"/>
      <c r="D296" s="138"/>
      <c r="E296" s="138"/>
      <c r="F296" s="123"/>
      <c r="G296" s="123"/>
      <c r="H296" s="139"/>
      <c r="I296" s="123"/>
      <c r="J296" s="123"/>
    </row>
    <row r="297" spans="1:10" s="137" customFormat="1">
      <c r="A297" s="136"/>
      <c r="B297" s="136"/>
      <c r="C297" s="138"/>
      <c r="D297" s="138"/>
      <c r="E297" s="138"/>
      <c r="F297" s="123"/>
      <c r="G297" s="123"/>
      <c r="H297" s="139"/>
      <c r="I297" s="123"/>
      <c r="J297" s="123"/>
    </row>
    <row r="298" spans="1:10" s="137" customFormat="1">
      <c r="A298" s="136"/>
      <c r="B298" s="136"/>
      <c r="C298" s="138"/>
      <c r="D298" s="138"/>
      <c r="E298" s="138"/>
      <c r="F298" s="123"/>
      <c r="G298" s="123"/>
      <c r="H298" s="139"/>
      <c r="I298" s="123"/>
      <c r="J298" s="123"/>
    </row>
    <row r="299" spans="1:10" s="137" customFormat="1">
      <c r="A299" s="136"/>
      <c r="B299" s="136"/>
      <c r="C299" s="138"/>
      <c r="D299" s="138"/>
      <c r="E299" s="138"/>
      <c r="F299" s="123"/>
      <c r="G299" s="123"/>
      <c r="H299" s="139"/>
      <c r="I299" s="123"/>
      <c r="J299" s="123"/>
    </row>
    <row r="300" spans="1:10" s="137" customFormat="1">
      <c r="A300" s="136"/>
      <c r="B300" s="136"/>
      <c r="C300" s="138"/>
      <c r="D300" s="138"/>
      <c r="E300" s="138"/>
      <c r="F300" s="123"/>
      <c r="G300" s="123"/>
      <c r="H300" s="139"/>
      <c r="I300" s="123"/>
      <c r="J300" s="123"/>
    </row>
    <row r="301" spans="1:10" s="137" customFormat="1">
      <c r="A301" s="136"/>
      <c r="B301" s="136"/>
      <c r="C301" s="138"/>
      <c r="D301" s="138"/>
      <c r="E301" s="138"/>
      <c r="F301" s="123"/>
      <c r="G301" s="123"/>
      <c r="H301" s="139"/>
      <c r="I301" s="123"/>
      <c r="J301" s="123"/>
    </row>
    <row r="302" spans="1:10" s="137" customFormat="1">
      <c r="A302" s="136"/>
      <c r="B302" s="136"/>
      <c r="C302" s="138"/>
      <c r="D302" s="138"/>
      <c r="E302" s="138"/>
      <c r="F302" s="123"/>
      <c r="G302" s="123"/>
      <c r="H302" s="139"/>
      <c r="I302" s="123"/>
      <c r="J302" s="123"/>
    </row>
    <row r="303" spans="1:10" s="137" customFormat="1">
      <c r="A303" s="136"/>
      <c r="B303" s="136"/>
      <c r="C303" s="138"/>
      <c r="D303" s="138"/>
      <c r="E303" s="138"/>
      <c r="F303" s="123"/>
      <c r="G303" s="123"/>
      <c r="H303" s="139"/>
      <c r="I303" s="123"/>
      <c r="J303" s="123"/>
    </row>
    <row r="304" spans="1:10" s="137" customFormat="1">
      <c r="A304" s="136"/>
      <c r="B304" s="136"/>
      <c r="C304" s="138"/>
      <c r="D304" s="138"/>
      <c r="E304" s="138"/>
      <c r="F304" s="123"/>
      <c r="G304" s="123"/>
      <c r="H304" s="139"/>
      <c r="I304" s="123"/>
      <c r="J304" s="123"/>
    </row>
    <row r="305" spans="1:10" s="137" customFormat="1">
      <c r="A305" s="136"/>
      <c r="B305" s="136"/>
      <c r="C305" s="138"/>
      <c r="D305" s="138"/>
      <c r="E305" s="138"/>
      <c r="F305" s="123"/>
      <c r="G305" s="123"/>
      <c r="H305" s="139"/>
      <c r="I305" s="123"/>
      <c r="J305" s="123"/>
    </row>
    <row r="306" spans="1:10" s="137" customFormat="1">
      <c r="A306" s="136"/>
      <c r="B306" s="136"/>
      <c r="C306" s="138"/>
      <c r="D306" s="138"/>
      <c r="E306" s="138"/>
      <c r="F306" s="123"/>
      <c r="G306" s="123"/>
      <c r="H306" s="139"/>
      <c r="I306" s="123"/>
      <c r="J306" s="123"/>
    </row>
    <row r="307" spans="1:10" s="137" customFormat="1">
      <c r="A307" s="136"/>
      <c r="B307" s="136"/>
      <c r="C307" s="138"/>
      <c r="D307" s="138"/>
      <c r="E307" s="138"/>
      <c r="F307" s="123"/>
      <c r="G307" s="123"/>
      <c r="H307" s="139"/>
      <c r="I307" s="123"/>
      <c r="J307" s="123"/>
    </row>
    <row r="308" spans="1:10" s="137" customFormat="1">
      <c r="A308" s="136"/>
      <c r="B308" s="136"/>
      <c r="C308" s="138"/>
      <c r="D308" s="138"/>
      <c r="E308" s="138"/>
      <c r="F308" s="123"/>
      <c r="G308" s="123"/>
      <c r="H308" s="139"/>
      <c r="I308" s="123"/>
      <c r="J308" s="123"/>
    </row>
    <row r="309" spans="1:10" s="137" customFormat="1">
      <c r="A309" s="136"/>
      <c r="B309" s="136"/>
      <c r="C309" s="138"/>
      <c r="D309" s="138"/>
      <c r="E309" s="138"/>
      <c r="F309" s="123"/>
      <c r="G309" s="123"/>
      <c r="H309" s="139"/>
      <c r="I309" s="123"/>
      <c r="J309" s="123"/>
    </row>
    <row r="310" spans="1:10" s="137" customFormat="1">
      <c r="A310" s="136"/>
      <c r="B310" s="136"/>
      <c r="C310" s="138"/>
      <c r="D310" s="138"/>
      <c r="E310" s="138"/>
      <c r="F310" s="123"/>
      <c r="G310" s="123"/>
      <c r="H310" s="139"/>
      <c r="I310" s="123"/>
      <c r="J310" s="123"/>
    </row>
    <row r="311" spans="1:10" s="137" customFormat="1">
      <c r="A311" s="136"/>
      <c r="B311" s="136"/>
      <c r="C311" s="138"/>
      <c r="D311" s="138"/>
      <c r="E311" s="138"/>
      <c r="F311" s="123"/>
      <c r="G311" s="123"/>
      <c r="H311" s="139"/>
      <c r="I311" s="123"/>
      <c r="J311" s="123"/>
    </row>
    <row r="312" spans="1:10" s="137" customFormat="1">
      <c r="A312" s="136"/>
      <c r="B312" s="136"/>
      <c r="C312" s="138"/>
      <c r="D312" s="138"/>
      <c r="E312" s="138"/>
      <c r="F312" s="123"/>
      <c r="G312" s="123"/>
      <c r="H312" s="139"/>
      <c r="I312" s="123"/>
      <c r="J312" s="123"/>
    </row>
    <row r="313" spans="1:10" s="137" customFormat="1">
      <c r="A313" s="136"/>
      <c r="B313" s="136"/>
      <c r="C313" s="138"/>
      <c r="D313" s="138"/>
      <c r="E313" s="138"/>
      <c r="F313" s="123"/>
      <c r="G313" s="123"/>
      <c r="H313" s="139"/>
      <c r="I313" s="123"/>
      <c r="J313" s="123"/>
    </row>
    <row r="314" spans="1:10" s="137" customFormat="1">
      <c r="A314" s="136"/>
      <c r="B314" s="136"/>
      <c r="C314" s="138"/>
      <c r="D314" s="138"/>
      <c r="E314" s="138"/>
      <c r="F314" s="123"/>
      <c r="G314" s="123"/>
      <c r="H314" s="139"/>
      <c r="I314" s="123"/>
      <c r="J314" s="123"/>
    </row>
    <row r="315" spans="1:10" s="137" customFormat="1">
      <c r="A315" s="136"/>
      <c r="B315" s="136"/>
      <c r="C315" s="138"/>
      <c r="D315" s="138"/>
      <c r="E315" s="138"/>
      <c r="F315" s="123"/>
      <c r="G315" s="123"/>
      <c r="H315" s="139"/>
      <c r="I315" s="123"/>
      <c r="J315" s="123"/>
    </row>
    <row r="316" spans="1:10" s="137" customFormat="1">
      <c r="A316" s="136"/>
      <c r="B316" s="136"/>
      <c r="C316" s="138"/>
      <c r="D316" s="138"/>
      <c r="E316" s="138"/>
      <c r="F316" s="123"/>
      <c r="G316" s="123"/>
      <c r="H316" s="139"/>
      <c r="I316" s="123"/>
      <c r="J316" s="123"/>
    </row>
    <row r="317" spans="1:10" s="137" customFormat="1">
      <c r="A317" s="136"/>
      <c r="B317" s="136"/>
      <c r="C317" s="138"/>
      <c r="D317" s="138"/>
      <c r="E317" s="138"/>
      <c r="F317" s="123"/>
      <c r="G317" s="123"/>
      <c r="H317" s="139"/>
      <c r="I317" s="123"/>
      <c r="J317" s="123"/>
    </row>
    <row r="318" spans="1:10" s="137" customFormat="1">
      <c r="A318" s="136"/>
      <c r="B318" s="136"/>
      <c r="C318" s="138"/>
      <c r="D318" s="138"/>
      <c r="E318" s="138"/>
      <c r="F318" s="123"/>
      <c r="G318" s="123"/>
      <c r="H318" s="139"/>
      <c r="I318" s="123"/>
      <c r="J318" s="123"/>
    </row>
    <row r="319" spans="1:10" s="137" customFormat="1">
      <c r="A319" s="136"/>
      <c r="B319" s="136"/>
      <c r="C319" s="138"/>
      <c r="D319" s="138"/>
      <c r="E319" s="138"/>
      <c r="F319" s="123"/>
      <c r="G319" s="123"/>
      <c r="H319" s="139"/>
      <c r="I319" s="123"/>
      <c r="J319" s="123"/>
    </row>
    <row r="320" spans="1:10" s="137" customFormat="1">
      <c r="A320" s="136"/>
      <c r="B320" s="136"/>
      <c r="C320" s="138"/>
      <c r="D320" s="138"/>
      <c r="E320" s="138"/>
      <c r="F320" s="123"/>
      <c r="G320" s="123"/>
      <c r="H320" s="139"/>
      <c r="I320" s="123"/>
      <c r="J320" s="123"/>
    </row>
    <row r="321" spans="1:10" s="137" customFormat="1">
      <c r="A321" s="136"/>
      <c r="B321" s="136"/>
      <c r="C321" s="138"/>
      <c r="D321" s="138"/>
      <c r="E321" s="138"/>
      <c r="F321" s="123"/>
      <c r="G321" s="123"/>
      <c r="H321" s="139"/>
      <c r="I321" s="123"/>
      <c r="J321" s="123"/>
    </row>
    <row r="322" spans="1:10" s="137" customFormat="1">
      <c r="A322" s="136"/>
      <c r="B322" s="136"/>
      <c r="C322" s="138"/>
      <c r="D322" s="138"/>
      <c r="E322" s="138"/>
      <c r="F322" s="123"/>
      <c r="G322" s="123"/>
      <c r="H322" s="139"/>
      <c r="I322" s="123"/>
      <c r="J322" s="123"/>
    </row>
    <row r="323" spans="1:10" s="137" customFormat="1">
      <c r="A323" s="136"/>
      <c r="B323" s="136"/>
      <c r="C323" s="138"/>
      <c r="D323" s="138"/>
      <c r="E323" s="138"/>
      <c r="F323" s="123"/>
      <c r="G323" s="123"/>
      <c r="H323" s="139"/>
      <c r="I323" s="123"/>
      <c r="J323" s="123"/>
    </row>
    <row r="324" spans="1:10" s="137" customFormat="1">
      <c r="A324" s="136"/>
      <c r="B324" s="136"/>
      <c r="C324" s="138"/>
      <c r="D324" s="138"/>
      <c r="E324" s="138"/>
      <c r="F324" s="123"/>
      <c r="G324" s="123"/>
      <c r="H324" s="139"/>
      <c r="I324" s="123"/>
      <c r="J324" s="123"/>
    </row>
    <row r="325" spans="1:10" s="137" customFormat="1">
      <c r="A325" s="136"/>
      <c r="B325" s="136"/>
      <c r="C325" s="138"/>
      <c r="D325" s="138"/>
      <c r="E325" s="138"/>
      <c r="F325" s="123"/>
      <c r="G325" s="123"/>
      <c r="H325" s="139"/>
      <c r="I325" s="123"/>
      <c r="J325" s="123"/>
    </row>
    <row r="326" spans="1:10" s="137" customFormat="1">
      <c r="A326" s="136"/>
      <c r="B326" s="136"/>
      <c r="C326" s="138"/>
      <c r="D326" s="138"/>
      <c r="E326" s="138"/>
      <c r="F326" s="123"/>
      <c r="G326" s="123"/>
      <c r="H326" s="139"/>
      <c r="I326" s="123"/>
      <c r="J326" s="123"/>
    </row>
    <row r="327" spans="1:10" s="137" customFormat="1">
      <c r="A327" s="136"/>
      <c r="B327" s="136"/>
      <c r="C327" s="138"/>
      <c r="D327" s="138"/>
      <c r="E327" s="138"/>
      <c r="F327" s="123"/>
      <c r="G327" s="123"/>
      <c r="H327" s="139"/>
      <c r="I327" s="123"/>
      <c r="J327" s="123"/>
    </row>
    <row r="328" spans="1:10" s="137" customFormat="1">
      <c r="A328" s="136"/>
      <c r="B328" s="136"/>
      <c r="C328" s="138"/>
      <c r="D328" s="138"/>
      <c r="E328" s="138"/>
      <c r="F328" s="123"/>
      <c r="G328" s="123"/>
      <c r="H328" s="139"/>
      <c r="I328" s="123"/>
      <c r="J328" s="123"/>
    </row>
    <row r="329" spans="1:10" s="137" customFormat="1">
      <c r="A329" s="136"/>
      <c r="B329" s="136"/>
      <c r="C329" s="138"/>
      <c r="D329" s="138"/>
      <c r="E329" s="138"/>
      <c r="F329" s="123"/>
      <c r="G329" s="123"/>
      <c r="H329" s="139"/>
      <c r="I329" s="123"/>
      <c r="J329" s="123"/>
    </row>
    <row r="330" spans="1:10" s="137" customFormat="1">
      <c r="A330" s="136"/>
      <c r="B330" s="136"/>
      <c r="C330" s="138"/>
      <c r="D330" s="138"/>
      <c r="E330" s="138"/>
      <c r="F330" s="123"/>
      <c r="G330" s="123"/>
      <c r="H330" s="139"/>
      <c r="I330" s="123"/>
      <c r="J330" s="123"/>
    </row>
    <row r="331" spans="1:10" s="137" customFormat="1">
      <c r="A331" s="136"/>
      <c r="B331" s="136"/>
      <c r="C331" s="138"/>
      <c r="D331" s="138"/>
      <c r="E331" s="138"/>
      <c r="F331" s="123"/>
      <c r="G331" s="123"/>
      <c r="H331" s="139"/>
      <c r="I331" s="123"/>
      <c r="J331" s="123"/>
    </row>
    <row r="332" spans="1:10" s="137" customFormat="1">
      <c r="A332" s="136"/>
      <c r="B332" s="136"/>
      <c r="C332" s="138"/>
      <c r="D332" s="138"/>
      <c r="E332" s="138"/>
      <c r="F332" s="123"/>
      <c r="G332" s="123"/>
      <c r="H332" s="139"/>
      <c r="I332" s="123"/>
      <c r="J332" s="123"/>
    </row>
    <row r="333" spans="1:10" s="137" customFormat="1">
      <c r="A333" s="136"/>
      <c r="B333" s="136"/>
      <c r="C333" s="138"/>
      <c r="D333" s="138"/>
      <c r="E333" s="138"/>
      <c r="F333" s="123"/>
      <c r="G333" s="123"/>
      <c r="H333" s="139"/>
      <c r="I333" s="123"/>
      <c r="J333" s="123"/>
    </row>
    <row r="334" spans="1:10" s="137" customFormat="1">
      <c r="A334" s="136"/>
      <c r="B334" s="136"/>
      <c r="C334" s="138"/>
      <c r="D334" s="138"/>
      <c r="E334" s="138"/>
      <c r="F334" s="123"/>
      <c r="G334" s="123"/>
      <c r="H334" s="139"/>
      <c r="I334" s="123"/>
      <c r="J334" s="123"/>
    </row>
    <row r="335" spans="1:10" s="137" customFormat="1">
      <c r="A335" s="136"/>
      <c r="B335" s="136"/>
      <c r="C335" s="138"/>
      <c r="D335" s="138"/>
      <c r="E335" s="138"/>
      <c r="F335" s="123"/>
      <c r="G335" s="123"/>
      <c r="H335" s="139"/>
      <c r="I335" s="123"/>
      <c r="J335" s="123"/>
    </row>
    <row r="336" spans="1:10" s="137" customFormat="1">
      <c r="A336" s="136"/>
      <c r="B336" s="136"/>
      <c r="C336" s="138"/>
      <c r="D336" s="138"/>
      <c r="E336" s="138"/>
      <c r="F336" s="123"/>
      <c r="G336" s="123"/>
      <c r="H336" s="139"/>
      <c r="I336" s="123"/>
      <c r="J336" s="123"/>
    </row>
    <row r="337" spans="1:10" s="137" customFormat="1">
      <c r="A337" s="136"/>
      <c r="B337" s="136"/>
      <c r="C337" s="138"/>
      <c r="D337" s="138"/>
      <c r="E337" s="138"/>
      <c r="F337" s="123"/>
      <c r="G337" s="123"/>
      <c r="H337" s="139"/>
      <c r="I337" s="123"/>
      <c r="J337" s="123"/>
    </row>
    <row r="338" spans="1:10" s="137" customFormat="1">
      <c r="A338" s="136"/>
      <c r="B338" s="136"/>
      <c r="C338" s="138"/>
      <c r="D338" s="138"/>
      <c r="E338" s="138"/>
      <c r="F338" s="123"/>
      <c r="G338" s="123"/>
      <c r="H338" s="139"/>
      <c r="I338" s="123"/>
      <c r="J338" s="123"/>
    </row>
    <row r="339" spans="1:10" s="137" customFormat="1">
      <c r="A339" s="136"/>
      <c r="B339" s="136"/>
      <c r="C339" s="138"/>
      <c r="D339" s="138"/>
      <c r="E339" s="138"/>
      <c r="F339" s="123"/>
      <c r="G339" s="123"/>
      <c r="H339" s="139"/>
      <c r="I339" s="123"/>
      <c r="J339" s="123"/>
    </row>
    <row r="340" spans="1:10" s="137" customFormat="1">
      <c r="A340" s="136"/>
      <c r="B340" s="136"/>
      <c r="C340" s="138"/>
      <c r="D340" s="138"/>
      <c r="E340" s="138"/>
      <c r="F340" s="123"/>
      <c r="G340" s="123"/>
      <c r="H340" s="139"/>
      <c r="I340" s="123"/>
      <c r="J340" s="123"/>
    </row>
    <row r="341" spans="1:10" s="137" customFormat="1">
      <c r="A341" s="136"/>
      <c r="B341" s="136"/>
      <c r="C341" s="138"/>
      <c r="D341" s="138"/>
      <c r="E341" s="138"/>
      <c r="F341" s="123"/>
      <c r="G341" s="123"/>
      <c r="H341" s="139"/>
      <c r="I341" s="123"/>
      <c r="J341" s="123"/>
    </row>
    <row r="342" spans="1:10" s="137" customFormat="1">
      <c r="A342" s="136"/>
      <c r="B342" s="136"/>
      <c r="C342" s="138"/>
      <c r="D342" s="138"/>
      <c r="E342" s="138"/>
      <c r="F342" s="123"/>
      <c r="G342" s="123"/>
      <c r="H342" s="139"/>
      <c r="I342" s="123"/>
      <c r="J342" s="123"/>
    </row>
    <row r="343" spans="1:10" s="137" customFormat="1">
      <c r="A343" s="136"/>
      <c r="B343" s="136"/>
      <c r="C343" s="138"/>
      <c r="D343" s="138"/>
      <c r="E343" s="138"/>
      <c r="F343" s="123"/>
      <c r="G343" s="123"/>
      <c r="H343" s="139"/>
      <c r="I343" s="123"/>
      <c r="J343" s="123"/>
    </row>
    <row r="344" spans="1:10" s="137" customFormat="1">
      <c r="A344" s="136"/>
      <c r="B344" s="136"/>
      <c r="C344" s="138"/>
      <c r="D344" s="138"/>
      <c r="E344" s="138"/>
      <c r="F344" s="123"/>
      <c r="G344" s="123"/>
      <c r="H344" s="139"/>
      <c r="I344" s="123"/>
      <c r="J344" s="123"/>
    </row>
    <row r="345" spans="1:10" s="137" customFormat="1">
      <c r="A345" s="136"/>
      <c r="B345" s="136"/>
      <c r="C345" s="138"/>
      <c r="D345" s="138"/>
      <c r="E345" s="138"/>
      <c r="F345" s="123"/>
      <c r="G345" s="123"/>
      <c r="H345" s="139"/>
      <c r="I345" s="123"/>
      <c r="J345" s="123"/>
    </row>
    <row r="346" spans="1:10" s="137" customFormat="1">
      <c r="A346" s="136"/>
      <c r="B346" s="136"/>
      <c r="C346" s="138"/>
      <c r="D346" s="138"/>
      <c r="E346" s="138"/>
      <c r="F346" s="123"/>
      <c r="G346" s="123"/>
      <c r="H346" s="139"/>
      <c r="I346" s="123"/>
      <c r="J346" s="123"/>
    </row>
    <row r="347" spans="1:10" s="137" customFormat="1">
      <c r="A347" s="136"/>
      <c r="B347" s="136"/>
      <c r="C347" s="138"/>
      <c r="D347" s="138"/>
      <c r="E347" s="138"/>
      <c r="F347" s="123"/>
      <c r="G347" s="123"/>
      <c r="H347" s="139"/>
      <c r="I347" s="123"/>
      <c r="J347" s="123"/>
    </row>
    <row r="348" spans="1:10" s="137" customFormat="1">
      <c r="A348" s="136"/>
      <c r="B348" s="136"/>
      <c r="C348" s="138"/>
      <c r="D348" s="138"/>
      <c r="E348" s="138"/>
      <c r="F348" s="123"/>
      <c r="G348" s="123"/>
      <c r="H348" s="139"/>
      <c r="I348" s="123"/>
      <c r="J348" s="123"/>
    </row>
    <row r="349" spans="1:10" s="137" customFormat="1">
      <c r="A349" s="136"/>
      <c r="B349" s="136"/>
      <c r="C349" s="138"/>
      <c r="D349" s="138"/>
      <c r="E349" s="138"/>
      <c r="F349" s="123"/>
      <c r="G349" s="123"/>
      <c r="H349" s="139"/>
      <c r="I349" s="123"/>
      <c r="J349" s="123"/>
    </row>
    <row r="350" spans="1:10" s="137" customFormat="1">
      <c r="A350" s="136"/>
      <c r="B350" s="136"/>
      <c r="C350" s="138"/>
      <c r="D350" s="138"/>
      <c r="E350" s="138"/>
      <c r="F350" s="123"/>
      <c r="G350" s="123"/>
      <c r="H350" s="139"/>
      <c r="I350" s="123"/>
      <c r="J350" s="123"/>
    </row>
    <row r="351" spans="1:10" s="137" customFormat="1">
      <c r="A351" s="136"/>
      <c r="B351" s="136"/>
      <c r="C351" s="138"/>
      <c r="D351" s="138"/>
      <c r="E351" s="138"/>
      <c r="F351" s="123"/>
      <c r="G351" s="123"/>
      <c r="H351" s="139"/>
      <c r="I351" s="123"/>
      <c r="J351" s="123"/>
    </row>
    <row r="352" spans="1:10" s="137" customFormat="1">
      <c r="A352" s="136"/>
      <c r="B352" s="136"/>
      <c r="C352" s="138"/>
      <c r="D352" s="138"/>
      <c r="E352" s="138"/>
      <c r="F352" s="123"/>
      <c r="G352" s="123"/>
      <c r="H352" s="139"/>
      <c r="I352" s="123"/>
      <c r="J352" s="123"/>
    </row>
    <row r="353" spans="1:10" s="137" customFormat="1">
      <c r="A353" s="136"/>
      <c r="B353" s="136"/>
      <c r="C353" s="138"/>
      <c r="D353" s="138"/>
      <c r="E353" s="138"/>
      <c r="F353" s="123"/>
      <c r="G353" s="123"/>
      <c r="H353" s="139"/>
      <c r="I353" s="123"/>
      <c r="J353" s="123"/>
    </row>
    <row r="354" spans="1:10" s="137" customFormat="1">
      <c r="A354" s="136"/>
      <c r="B354" s="136"/>
      <c r="C354" s="138"/>
      <c r="D354" s="138"/>
      <c r="E354" s="138"/>
      <c r="F354" s="123"/>
      <c r="G354" s="123"/>
      <c r="H354" s="139"/>
      <c r="I354" s="123"/>
      <c r="J354" s="123"/>
    </row>
    <row r="355" spans="1:10" s="137" customFormat="1">
      <c r="A355" s="136"/>
      <c r="B355" s="136"/>
      <c r="C355" s="138"/>
      <c r="D355" s="138"/>
      <c r="E355" s="138"/>
      <c r="F355" s="123"/>
      <c r="G355" s="123"/>
      <c r="H355" s="139"/>
      <c r="I355" s="123"/>
      <c r="J355" s="123"/>
    </row>
    <row r="356" spans="1:10" s="137" customFormat="1">
      <c r="A356" s="136"/>
      <c r="B356" s="136"/>
      <c r="C356" s="138"/>
      <c r="D356" s="138"/>
      <c r="E356" s="138"/>
      <c r="F356" s="123"/>
      <c r="G356" s="123"/>
      <c r="H356" s="139"/>
      <c r="I356" s="123"/>
      <c r="J356" s="123"/>
    </row>
    <row r="357" spans="1:10" s="137" customFormat="1">
      <c r="A357" s="136"/>
      <c r="B357" s="136"/>
      <c r="C357" s="138"/>
      <c r="D357" s="138"/>
      <c r="E357" s="138"/>
      <c r="F357" s="123"/>
      <c r="G357" s="123"/>
      <c r="H357" s="139"/>
      <c r="I357" s="123"/>
      <c r="J357" s="123"/>
    </row>
    <row r="358" spans="1:10" s="137" customFormat="1">
      <c r="A358" s="136"/>
      <c r="B358" s="136"/>
      <c r="C358" s="138"/>
      <c r="D358" s="138"/>
      <c r="E358" s="138"/>
      <c r="F358" s="123"/>
      <c r="G358" s="123"/>
      <c r="H358" s="139"/>
      <c r="I358" s="123"/>
      <c r="J358" s="123"/>
    </row>
    <row r="359" spans="1:10" s="137" customFormat="1">
      <c r="A359" s="136"/>
      <c r="B359" s="136"/>
      <c r="C359" s="138"/>
      <c r="D359" s="138"/>
      <c r="E359" s="138"/>
      <c r="F359" s="123"/>
      <c r="G359" s="123"/>
      <c r="H359" s="139"/>
      <c r="I359" s="123"/>
      <c r="J359" s="123"/>
    </row>
    <row r="360" spans="1:10" s="137" customFormat="1">
      <c r="A360" s="136"/>
      <c r="B360" s="136"/>
      <c r="C360" s="138"/>
      <c r="D360" s="138"/>
      <c r="E360" s="138"/>
      <c r="F360" s="123"/>
      <c r="G360" s="123"/>
      <c r="H360" s="139"/>
      <c r="I360" s="123"/>
      <c r="J360" s="123"/>
    </row>
    <row r="361" spans="1:10" s="137" customFormat="1">
      <c r="A361" s="136"/>
      <c r="B361" s="136"/>
      <c r="C361" s="138"/>
      <c r="D361" s="138"/>
      <c r="E361" s="138"/>
      <c r="F361" s="123"/>
      <c r="G361" s="123"/>
      <c r="H361" s="139"/>
      <c r="I361" s="123"/>
      <c r="J361" s="123"/>
    </row>
    <row r="362" spans="1:10" s="137" customFormat="1">
      <c r="A362" s="136"/>
      <c r="B362" s="136"/>
      <c r="C362" s="138"/>
      <c r="D362" s="138"/>
      <c r="E362" s="138"/>
      <c r="F362" s="123"/>
      <c r="G362" s="123"/>
      <c r="H362" s="139"/>
      <c r="I362" s="123"/>
      <c r="J362" s="123"/>
    </row>
    <row r="363" spans="1:10" s="137" customFormat="1">
      <c r="A363" s="136"/>
      <c r="B363" s="136"/>
      <c r="C363" s="138"/>
      <c r="D363" s="138"/>
      <c r="E363" s="138"/>
      <c r="F363" s="123"/>
      <c r="G363" s="123"/>
      <c r="H363" s="139"/>
      <c r="I363" s="123"/>
      <c r="J363" s="123"/>
    </row>
    <row r="364" spans="1:10" s="137" customFormat="1">
      <c r="A364" s="136"/>
      <c r="B364" s="136"/>
      <c r="C364" s="138"/>
      <c r="D364" s="138"/>
      <c r="E364" s="138"/>
      <c r="F364" s="123"/>
      <c r="G364" s="123"/>
      <c r="H364" s="139"/>
      <c r="I364" s="123"/>
      <c r="J364" s="123"/>
    </row>
    <row r="365" spans="1:10" s="137" customFormat="1">
      <c r="A365" s="136"/>
      <c r="B365" s="136"/>
      <c r="C365" s="138"/>
      <c r="D365" s="138"/>
      <c r="E365" s="138"/>
      <c r="F365" s="123"/>
      <c r="G365" s="123"/>
      <c r="H365" s="139"/>
      <c r="I365" s="123"/>
      <c r="J365" s="123"/>
    </row>
    <row r="366" spans="1:10" s="137" customFormat="1">
      <c r="A366" s="136"/>
      <c r="B366" s="136"/>
      <c r="C366" s="138"/>
      <c r="D366" s="138"/>
      <c r="E366" s="138"/>
      <c r="F366" s="123"/>
      <c r="G366" s="123"/>
      <c r="H366" s="139"/>
      <c r="I366" s="123"/>
      <c r="J366" s="123"/>
    </row>
    <row r="367" spans="1:10" s="137" customFormat="1">
      <c r="A367" s="136"/>
      <c r="B367" s="136"/>
      <c r="C367" s="138"/>
      <c r="D367" s="138"/>
      <c r="E367" s="138"/>
      <c r="F367" s="123"/>
      <c r="G367" s="123"/>
      <c r="H367" s="139"/>
      <c r="I367" s="123"/>
      <c r="J367" s="123"/>
    </row>
    <row r="368" spans="1:10" s="137" customFormat="1">
      <c r="A368" s="136"/>
      <c r="B368" s="136"/>
      <c r="C368" s="138"/>
      <c r="D368" s="138"/>
      <c r="E368" s="138"/>
      <c r="F368" s="123"/>
      <c r="G368" s="123"/>
      <c r="H368" s="139"/>
      <c r="I368" s="123"/>
      <c r="J368" s="123"/>
    </row>
    <row r="369" spans="1:10" s="137" customFormat="1">
      <c r="A369" s="136"/>
      <c r="B369" s="136"/>
      <c r="C369" s="138"/>
      <c r="D369" s="138"/>
      <c r="E369" s="138"/>
      <c r="F369" s="123"/>
      <c r="G369" s="123"/>
      <c r="H369" s="139"/>
      <c r="I369" s="123"/>
      <c r="J369" s="123"/>
    </row>
    <row r="370" spans="1:10" s="137" customFormat="1">
      <c r="A370" s="136"/>
      <c r="B370" s="136"/>
      <c r="C370" s="138"/>
      <c r="D370" s="138"/>
      <c r="E370" s="138"/>
      <c r="F370" s="123"/>
      <c r="G370" s="123"/>
      <c r="H370" s="139"/>
      <c r="I370" s="123"/>
      <c r="J370" s="123"/>
    </row>
    <row r="371" spans="1:10" s="137" customFormat="1">
      <c r="A371" s="136"/>
      <c r="B371" s="136"/>
      <c r="C371" s="138"/>
      <c r="D371" s="138"/>
      <c r="E371" s="138"/>
      <c r="F371" s="123"/>
      <c r="G371" s="123"/>
      <c r="H371" s="139"/>
      <c r="I371" s="123"/>
      <c r="J371" s="123"/>
    </row>
    <row r="372" spans="1:10" s="137" customFormat="1">
      <c r="A372" s="136"/>
      <c r="B372" s="136"/>
      <c r="C372" s="138"/>
      <c r="D372" s="138"/>
      <c r="E372" s="138"/>
      <c r="F372" s="123"/>
      <c r="G372" s="123"/>
      <c r="H372" s="139"/>
      <c r="I372" s="123"/>
      <c r="J372" s="123"/>
    </row>
    <row r="373" spans="1:10" s="137" customFormat="1">
      <c r="A373" s="136"/>
      <c r="B373" s="136"/>
      <c r="C373" s="138"/>
      <c r="D373" s="138"/>
      <c r="E373" s="138"/>
      <c r="F373" s="123"/>
      <c r="G373" s="123"/>
      <c r="H373" s="139"/>
      <c r="I373" s="123"/>
      <c r="J373" s="123"/>
    </row>
    <row r="374" spans="1:10" s="137" customFormat="1">
      <c r="A374" s="136"/>
      <c r="B374" s="136"/>
      <c r="C374" s="138"/>
      <c r="D374" s="138"/>
      <c r="E374" s="138"/>
      <c r="F374" s="123"/>
      <c r="G374" s="123"/>
      <c r="H374" s="139"/>
      <c r="I374" s="123"/>
      <c r="J374" s="123"/>
    </row>
    <row r="375" spans="1:10" s="137" customFormat="1">
      <c r="A375" s="136"/>
      <c r="B375" s="136"/>
      <c r="C375" s="138"/>
      <c r="D375" s="138"/>
      <c r="E375" s="138"/>
      <c r="F375" s="123"/>
      <c r="G375" s="123"/>
      <c r="H375" s="139"/>
      <c r="I375" s="123"/>
      <c r="J375" s="123"/>
    </row>
    <row r="376" spans="1:10" s="137" customFormat="1">
      <c r="A376" s="136"/>
      <c r="B376" s="136"/>
      <c r="C376" s="138"/>
      <c r="D376" s="138"/>
      <c r="E376" s="138"/>
      <c r="F376" s="123"/>
      <c r="G376" s="123"/>
      <c r="H376" s="139"/>
      <c r="I376" s="123"/>
      <c r="J376" s="123"/>
    </row>
    <row r="377" spans="1:10" s="137" customFormat="1">
      <c r="A377" s="136"/>
      <c r="B377" s="136"/>
      <c r="C377" s="138"/>
      <c r="D377" s="138"/>
      <c r="E377" s="138"/>
      <c r="F377" s="123"/>
      <c r="G377" s="123"/>
      <c r="H377" s="139"/>
      <c r="I377" s="123"/>
      <c r="J377" s="123"/>
    </row>
    <row r="378" spans="1:10" s="137" customFormat="1">
      <c r="A378" s="136"/>
      <c r="B378" s="136"/>
      <c r="C378" s="138"/>
      <c r="D378" s="138"/>
      <c r="E378" s="138"/>
      <c r="F378" s="123"/>
      <c r="G378" s="123"/>
      <c r="H378" s="139"/>
      <c r="I378" s="123"/>
      <c r="J378" s="123"/>
    </row>
    <row r="379" spans="1:10" s="137" customFormat="1">
      <c r="A379" s="136"/>
      <c r="B379" s="136"/>
      <c r="C379" s="138"/>
      <c r="D379" s="138"/>
      <c r="E379" s="138"/>
      <c r="F379" s="123"/>
      <c r="G379" s="123"/>
      <c r="H379" s="139"/>
      <c r="I379" s="123"/>
      <c r="J379" s="123"/>
    </row>
    <row r="380" spans="1:10" s="137" customFormat="1">
      <c r="A380" s="136"/>
      <c r="B380" s="136"/>
      <c r="C380" s="138"/>
      <c r="D380" s="138"/>
      <c r="E380" s="138"/>
      <c r="F380" s="123"/>
      <c r="G380" s="123"/>
      <c r="H380" s="139"/>
      <c r="I380" s="123"/>
      <c r="J380" s="123"/>
    </row>
    <row r="381" spans="1:10" s="137" customFormat="1">
      <c r="A381" s="136"/>
      <c r="B381" s="136"/>
      <c r="C381" s="138"/>
      <c r="D381" s="138"/>
      <c r="E381" s="138"/>
      <c r="F381" s="123"/>
      <c r="G381" s="123"/>
      <c r="H381" s="139"/>
      <c r="I381" s="123"/>
      <c r="J381" s="123"/>
    </row>
    <row r="382" spans="1:10" s="137" customFormat="1">
      <c r="A382" s="136"/>
      <c r="B382" s="136"/>
      <c r="C382" s="138"/>
      <c r="D382" s="138"/>
      <c r="E382" s="138"/>
      <c r="F382" s="123"/>
      <c r="G382" s="123"/>
      <c r="H382" s="139"/>
      <c r="I382" s="123"/>
      <c r="J382" s="123"/>
    </row>
    <row r="383" spans="1:10" s="137" customFormat="1">
      <c r="A383" s="136"/>
      <c r="B383" s="136"/>
      <c r="C383" s="138"/>
      <c r="D383" s="138"/>
      <c r="E383" s="138"/>
      <c r="F383" s="123"/>
      <c r="G383" s="123"/>
      <c r="H383" s="139"/>
      <c r="I383" s="123"/>
      <c r="J383" s="123"/>
    </row>
    <row r="384" spans="1:10" s="137" customFormat="1">
      <c r="A384" s="136"/>
      <c r="B384" s="136"/>
      <c r="C384" s="138"/>
      <c r="D384" s="138"/>
      <c r="E384" s="138"/>
      <c r="F384" s="123"/>
      <c r="G384" s="123"/>
      <c r="H384" s="139"/>
      <c r="I384" s="123"/>
      <c r="J384" s="123"/>
    </row>
    <row r="385" spans="1:10" s="137" customFormat="1">
      <c r="A385" s="136"/>
      <c r="B385" s="136"/>
      <c r="C385" s="138"/>
      <c r="D385" s="138"/>
      <c r="E385" s="138"/>
      <c r="F385" s="123"/>
      <c r="G385" s="123"/>
      <c r="H385" s="139"/>
      <c r="I385" s="123"/>
      <c r="J385" s="123"/>
    </row>
    <row r="386" spans="1:10" s="137" customFormat="1">
      <c r="A386" s="136"/>
      <c r="B386" s="136"/>
      <c r="C386" s="138"/>
      <c r="D386" s="138"/>
      <c r="E386" s="138"/>
      <c r="F386" s="123"/>
      <c r="G386" s="123"/>
      <c r="H386" s="139"/>
      <c r="I386" s="123"/>
      <c r="J386" s="123"/>
    </row>
    <row r="387" spans="1:10" s="137" customFormat="1">
      <c r="A387" s="136"/>
      <c r="B387" s="136"/>
      <c r="C387" s="138"/>
      <c r="D387" s="138"/>
      <c r="E387" s="138"/>
      <c r="F387" s="123"/>
      <c r="G387" s="123"/>
      <c r="H387" s="139"/>
      <c r="I387" s="123"/>
      <c r="J387" s="123"/>
    </row>
    <row r="388" spans="1:10" s="137" customFormat="1">
      <c r="A388" s="136"/>
      <c r="B388" s="136"/>
      <c r="C388" s="138"/>
      <c r="D388" s="138"/>
      <c r="E388" s="138"/>
      <c r="F388" s="123"/>
      <c r="G388" s="123"/>
      <c r="H388" s="139"/>
      <c r="I388" s="123"/>
      <c r="J388" s="123"/>
    </row>
    <row r="389" spans="1:10" s="137" customFormat="1">
      <c r="A389" s="136"/>
      <c r="B389" s="136"/>
      <c r="C389" s="138"/>
      <c r="D389" s="138"/>
      <c r="E389" s="138"/>
      <c r="F389" s="123"/>
      <c r="G389" s="123"/>
      <c r="H389" s="139"/>
      <c r="I389" s="123"/>
      <c r="J389" s="123"/>
    </row>
    <row r="390" spans="1:10" s="137" customFormat="1">
      <c r="A390" s="136"/>
      <c r="B390" s="136"/>
      <c r="C390" s="138"/>
      <c r="D390" s="138"/>
      <c r="E390" s="138"/>
      <c r="F390" s="123"/>
      <c r="G390" s="123"/>
      <c r="H390" s="139"/>
      <c r="I390" s="123"/>
      <c r="J390" s="123"/>
    </row>
    <row r="391" spans="1:10" s="137" customFormat="1">
      <c r="A391" s="136"/>
      <c r="B391" s="136"/>
      <c r="C391" s="138"/>
      <c r="D391" s="138"/>
      <c r="E391" s="138"/>
      <c r="F391" s="123"/>
      <c r="G391" s="123"/>
      <c r="H391" s="139"/>
      <c r="I391" s="123"/>
      <c r="J391" s="123"/>
    </row>
    <row r="392" spans="1:10" s="137" customFormat="1">
      <c r="A392" s="136"/>
      <c r="B392" s="136"/>
      <c r="C392" s="138"/>
      <c r="D392" s="138"/>
      <c r="E392" s="138"/>
      <c r="F392" s="123"/>
      <c r="G392" s="123"/>
      <c r="H392" s="139"/>
      <c r="I392" s="123"/>
      <c r="J392" s="123"/>
    </row>
    <row r="393" spans="1:10" s="137" customFormat="1">
      <c r="A393" s="136"/>
      <c r="B393" s="136"/>
      <c r="C393" s="138"/>
      <c r="D393" s="138"/>
      <c r="E393" s="138"/>
      <c r="F393" s="123"/>
      <c r="G393" s="123"/>
      <c r="H393" s="139"/>
      <c r="I393" s="123"/>
      <c r="J393" s="123"/>
    </row>
    <row r="394" spans="1:10" s="137" customFormat="1">
      <c r="A394" s="136"/>
      <c r="B394" s="136"/>
      <c r="C394" s="138"/>
      <c r="D394" s="138"/>
      <c r="E394" s="138"/>
      <c r="F394" s="123"/>
      <c r="G394" s="123"/>
      <c r="H394" s="139"/>
      <c r="I394" s="123"/>
      <c r="J394" s="123"/>
    </row>
    <row r="395" spans="1:10" s="137" customFormat="1">
      <c r="A395" s="136"/>
      <c r="B395" s="136"/>
      <c r="C395" s="138"/>
      <c r="D395" s="138"/>
      <c r="E395" s="138"/>
      <c r="F395" s="123"/>
      <c r="G395" s="123"/>
      <c r="H395" s="139"/>
      <c r="I395" s="123"/>
      <c r="J395" s="123"/>
    </row>
    <row r="396" spans="1:10" s="137" customFormat="1">
      <c r="A396" s="136"/>
      <c r="B396" s="136"/>
      <c r="C396" s="138"/>
      <c r="D396" s="138"/>
      <c r="E396" s="138"/>
      <c r="F396" s="123"/>
      <c r="G396" s="123"/>
      <c r="H396" s="139"/>
      <c r="I396" s="123"/>
      <c r="J396" s="123"/>
    </row>
    <row r="397" spans="1:10" s="137" customFormat="1">
      <c r="A397" s="136"/>
      <c r="B397" s="136"/>
      <c r="C397" s="138"/>
      <c r="D397" s="138"/>
      <c r="E397" s="138"/>
      <c r="F397" s="123"/>
      <c r="G397" s="123"/>
      <c r="H397" s="139"/>
      <c r="I397" s="123"/>
      <c r="J397" s="123"/>
    </row>
    <row r="398" spans="1:10" s="137" customFormat="1">
      <c r="A398" s="136"/>
      <c r="B398" s="136"/>
      <c r="C398" s="138"/>
      <c r="D398" s="138"/>
      <c r="E398" s="138"/>
      <c r="F398" s="123"/>
      <c r="G398" s="123"/>
      <c r="H398" s="139"/>
      <c r="I398" s="123"/>
      <c r="J398" s="123"/>
    </row>
    <row r="399" spans="1:10" s="137" customFormat="1">
      <c r="A399" s="136"/>
      <c r="B399" s="136"/>
      <c r="C399" s="138"/>
      <c r="D399" s="138"/>
      <c r="E399" s="138"/>
      <c r="F399" s="123"/>
      <c r="G399" s="123"/>
      <c r="H399" s="139"/>
      <c r="I399" s="123"/>
      <c r="J399" s="123"/>
    </row>
    <row r="400" spans="1:10" s="137" customFormat="1">
      <c r="A400" s="136"/>
      <c r="B400" s="136"/>
      <c r="C400" s="138"/>
      <c r="D400" s="138"/>
      <c r="E400" s="138"/>
      <c r="F400" s="123"/>
      <c r="G400" s="123"/>
      <c r="H400" s="139"/>
      <c r="I400" s="123"/>
      <c r="J400" s="123"/>
    </row>
    <row r="401" spans="1:10" s="137" customFormat="1">
      <c r="A401" s="136"/>
      <c r="B401" s="136"/>
      <c r="C401" s="138"/>
      <c r="D401" s="138"/>
      <c r="E401" s="138"/>
      <c r="F401" s="123"/>
      <c r="G401" s="123"/>
      <c r="H401" s="139"/>
      <c r="I401" s="123"/>
      <c r="J401" s="123"/>
    </row>
    <row r="402" spans="1:10" s="137" customFormat="1">
      <c r="A402" s="136"/>
      <c r="B402" s="136"/>
      <c r="C402" s="138"/>
      <c r="D402" s="138"/>
      <c r="E402" s="138"/>
      <c r="F402" s="123"/>
      <c r="G402" s="123"/>
      <c r="H402" s="139"/>
      <c r="I402" s="123"/>
      <c r="J402" s="123"/>
    </row>
    <row r="403" spans="1:10" s="137" customFormat="1">
      <c r="A403" s="136"/>
      <c r="B403" s="136"/>
      <c r="C403" s="138"/>
      <c r="D403" s="138"/>
      <c r="E403" s="138"/>
      <c r="F403" s="123"/>
      <c r="G403" s="123"/>
      <c r="H403" s="139"/>
      <c r="I403" s="123"/>
      <c r="J403" s="123"/>
    </row>
    <row r="404" spans="1:10" s="137" customFormat="1">
      <c r="A404" s="136"/>
      <c r="B404" s="136"/>
      <c r="C404" s="138"/>
      <c r="D404" s="138"/>
      <c r="E404" s="138"/>
      <c r="F404" s="123"/>
      <c r="G404" s="123"/>
      <c r="H404" s="139"/>
      <c r="I404" s="123"/>
      <c r="J404" s="123"/>
    </row>
    <row r="405" spans="1:10" s="137" customFormat="1">
      <c r="A405" s="136"/>
      <c r="B405" s="136"/>
      <c r="C405" s="138"/>
      <c r="D405" s="138"/>
      <c r="E405" s="138"/>
      <c r="F405" s="123"/>
      <c r="G405" s="123"/>
      <c r="H405" s="139"/>
      <c r="I405" s="123"/>
      <c r="J405" s="123"/>
    </row>
    <row r="406" spans="1:10" s="137" customFormat="1">
      <c r="A406" s="136"/>
      <c r="B406" s="136"/>
      <c r="C406" s="138"/>
      <c r="D406" s="138"/>
      <c r="E406" s="138"/>
      <c r="F406" s="123"/>
      <c r="G406" s="123"/>
      <c r="H406" s="139"/>
      <c r="I406" s="123"/>
      <c r="J406" s="123"/>
    </row>
    <row r="407" spans="1:10" s="137" customFormat="1">
      <c r="A407" s="136"/>
      <c r="B407" s="136"/>
      <c r="C407" s="138"/>
      <c r="D407" s="138"/>
      <c r="E407" s="138"/>
      <c r="F407" s="123"/>
      <c r="G407" s="123"/>
      <c r="H407" s="139"/>
      <c r="I407" s="123"/>
      <c r="J407" s="123"/>
    </row>
    <row r="408" spans="1:10" s="137" customFormat="1">
      <c r="A408" s="136"/>
      <c r="B408" s="136"/>
      <c r="C408" s="138"/>
      <c r="D408" s="138"/>
      <c r="E408" s="138"/>
      <c r="F408" s="123"/>
      <c r="G408" s="123"/>
      <c r="H408" s="139"/>
      <c r="I408" s="123"/>
      <c r="J408" s="123"/>
    </row>
    <row r="409" spans="1:10" s="137" customFormat="1">
      <c r="A409" s="136"/>
      <c r="B409" s="136"/>
      <c r="C409" s="138"/>
      <c r="D409" s="138"/>
      <c r="E409" s="138"/>
      <c r="F409" s="123"/>
      <c r="G409" s="123"/>
      <c r="H409" s="139"/>
      <c r="I409" s="123"/>
      <c r="J409" s="123"/>
    </row>
    <row r="410" spans="1:10" s="137" customFormat="1">
      <c r="A410" s="136"/>
      <c r="B410" s="136"/>
      <c r="C410" s="138"/>
      <c r="D410" s="138"/>
      <c r="E410" s="138"/>
      <c r="F410" s="123"/>
      <c r="G410" s="123"/>
      <c r="H410" s="139"/>
      <c r="I410" s="123"/>
      <c r="J410" s="123"/>
    </row>
    <row r="411" spans="1:10" s="137" customFormat="1">
      <c r="A411" s="136"/>
      <c r="B411" s="136"/>
      <c r="C411" s="138"/>
      <c r="D411" s="138"/>
      <c r="E411" s="138"/>
      <c r="F411" s="123"/>
      <c r="G411" s="123"/>
      <c r="H411" s="139"/>
      <c r="I411" s="123"/>
      <c r="J411" s="123"/>
    </row>
    <row r="412" spans="1:10" s="137" customFormat="1">
      <c r="A412" s="136"/>
      <c r="B412" s="136"/>
      <c r="C412" s="138"/>
      <c r="D412" s="138"/>
      <c r="E412" s="138"/>
      <c r="F412" s="123"/>
      <c r="G412" s="123"/>
      <c r="H412" s="139"/>
      <c r="I412" s="123"/>
      <c r="J412" s="123"/>
    </row>
    <row r="413" spans="1:10" s="137" customFormat="1">
      <c r="A413" s="136"/>
      <c r="B413" s="136"/>
      <c r="C413" s="138"/>
      <c r="D413" s="138"/>
      <c r="E413" s="138"/>
      <c r="F413" s="123"/>
      <c r="G413" s="123"/>
      <c r="H413" s="139"/>
      <c r="I413" s="123"/>
      <c r="J413" s="123"/>
    </row>
    <row r="414" spans="1:10" s="137" customFormat="1">
      <c r="A414" s="136"/>
      <c r="B414" s="136"/>
      <c r="C414" s="138"/>
      <c r="D414" s="138"/>
      <c r="E414" s="138"/>
      <c r="F414" s="123"/>
      <c r="G414" s="123"/>
      <c r="H414" s="139"/>
      <c r="I414" s="123"/>
      <c r="J414" s="123"/>
    </row>
    <row r="415" spans="1:10" s="137" customFormat="1">
      <c r="A415" s="136"/>
      <c r="B415" s="136"/>
      <c r="C415" s="138"/>
      <c r="D415" s="138"/>
      <c r="E415" s="138"/>
      <c r="F415" s="123"/>
      <c r="G415" s="123"/>
      <c r="H415" s="139"/>
      <c r="I415" s="123"/>
      <c r="J415" s="123"/>
    </row>
    <row r="416" spans="1:10" s="137" customFormat="1">
      <c r="A416" s="136"/>
      <c r="B416" s="136"/>
      <c r="C416" s="138"/>
      <c r="D416" s="138"/>
      <c r="E416" s="138"/>
      <c r="F416" s="123"/>
      <c r="G416" s="123"/>
      <c r="H416" s="139"/>
      <c r="I416" s="123"/>
      <c r="J416" s="123"/>
    </row>
    <row r="417" spans="1:10" s="137" customFormat="1">
      <c r="A417" s="136"/>
      <c r="B417" s="136"/>
      <c r="C417" s="138"/>
      <c r="D417" s="138"/>
      <c r="E417" s="138"/>
      <c r="F417" s="123"/>
      <c r="G417" s="123"/>
      <c r="H417" s="139"/>
      <c r="I417" s="123"/>
      <c r="J417" s="123"/>
    </row>
    <row r="418" spans="1:10" s="137" customFormat="1">
      <c r="A418" s="136"/>
      <c r="B418" s="136"/>
      <c r="C418" s="138"/>
      <c r="D418" s="138"/>
      <c r="E418" s="138"/>
      <c r="F418" s="123"/>
      <c r="G418" s="123"/>
      <c r="H418" s="139"/>
      <c r="I418" s="123"/>
      <c r="J418" s="123"/>
    </row>
    <row r="419" spans="1:10" s="137" customFormat="1">
      <c r="A419" s="136"/>
      <c r="B419" s="136"/>
      <c r="C419" s="138"/>
      <c r="D419" s="138"/>
      <c r="E419" s="138"/>
      <c r="F419" s="123"/>
      <c r="G419" s="123"/>
      <c r="H419" s="139"/>
      <c r="I419" s="123"/>
      <c r="J419" s="123"/>
    </row>
    <row r="420" spans="1:10" s="137" customFormat="1">
      <c r="A420" s="136"/>
      <c r="B420" s="136"/>
      <c r="C420" s="138"/>
      <c r="D420" s="138"/>
      <c r="E420" s="138"/>
      <c r="F420" s="123"/>
      <c r="G420" s="123"/>
      <c r="H420" s="139"/>
      <c r="I420" s="123"/>
      <c r="J420" s="123"/>
    </row>
    <row r="421" spans="1:10" s="137" customFormat="1">
      <c r="A421" s="136"/>
      <c r="B421" s="136"/>
      <c r="C421" s="138"/>
      <c r="D421" s="138"/>
      <c r="E421" s="138"/>
      <c r="F421" s="123"/>
      <c r="G421" s="123"/>
      <c r="H421" s="139"/>
      <c r="I421" s="123"/>
      <c r="J421" s="123"/>
    </row>
    <row r="422" spans="1:10" s="137" customFormat="1">
      <c r="A422" s="136"/>
      <c r="B422" s="136"/>
      <c r="C422" s="138"/>
      <c r="D422" s="138"/>
      <c r="E422" s="138"/>
      <c r="F422" s="123"/>
      <c r="G422" s="123"/>
      <c r="H422" s="139"/>
      <c r="I422" s="123"/>
      <c r="J422" s="123"/>
    </row>
    <row r="423" spans="1:10" s="137" customFormat="1">
      <c r="A423" s="136"/>
      <c r="B423" s="136"/>
      <c r="C423" s="138"/>
      <c r="D423" s="138"/>
      <c r="E423" s="138"/>
      <c r="F423" s="123"/>
      <c r="G423" s="123"/>
      <c r="H423" s="139"/>
      <c r="I423" s="123"/>
      <c r="J423" s="123"/>
    </row>
    <row r="424" spans="1:10" s="137" customFormat="1">
      <c r="A424" s="136"/>
      <c r="B424" s="136"/>
      <c r="C424" s="138"/>
      <c r="D424" s="138"/>
      <c r="E424" s="138"/>
      <c r="F424" s="123"/>
      <c r="G424" s="123"/>
      <c r="H424" s="139"/>
      <c r="I424" s="123"/>
      <c r="J424" s="123"/>
    </row>
    <row r="425" spans="1:10" s="137" customFormat="1">
      <c r="A425" s="136"/>
      <c r="B425" s="136"/>
      <c r="C425" s="138"/>
      <c r="D425" s="138"/>
      <c r="E425" s="138"/>
      <c r="F425" s="123"/>
      <c r="G425" s="123"/>
      <c r="H425" s="139"/>
      <c r="I425" s="123"/>
      <c r="J425" s="123"/>
    </row>
    <row r="426" spans="1:10" s="137" customFormat="1">
      <c r="A426" s="136"/>
      <c r="B426" s="136"/>
      <c r="C426" s="138"/>
      <c r="D426" s="138"/>
      <c r="E426" s="138"/>
      <c r="F426" s="123"/>
      <c r="G426" s="123"/>
      <c r="H426" s="139"/>
      <c r="I426" s="123"/>
      <c r="J426" s="123"/>
    </row>
    <row r="427" spans="1:10" s="137" customFormat="1">
      <c r="A427" s="136"/>
      <c r="B427" s="136"/>
      <c r="C427" s="138"/>
      <c r="D427" s="138"/>
      <c r="E427" s="138"/>
      <c r="F427" s="123"/>
      <c r="G427" s="123"/>
      <c r="H427" s="139"/>
      <c r="I427" s="123"/>
      <c r="J427" s="123"/>
    </row>
    <row r="428" spans="1:10" s="137" customFormat="1">
      <c r="A428" s="136"/>
      <c r="B428" s="136"/>
      <c r="C428" s="138"/>
      <c r="D428" s="138"/>
      <c r="E428" s="138"/>
      <c r="F428" s="123"/>
      <c r="G428" s="123"/>
      <c r="H428" s="139"/>
      <c r="I428" s="123"/>
      <c r="J428" s="123"/>
    </row>
    <row r="429" spans="1:10" s="137" customFormat="1">
      <c r="A429" s="136"/>
      <c r="B429" s="136"/>
      <c r="C429" s="138"/>
      <c r="D429" s="138"/>
      <c r="E429" s="138"/>
      <c r="F429" s="123"/>
      <c r="G429" s="123"/>
      <c r="H429" s="139"/>
      <c r="I429" s="123"/>
      <c r="J429" s="123"/>
    </row>
    <row r="430" spans="1:10" s="137" customFormat="1">
      <c r="A430" s="136"/>
      <c r="B430" s="136"/>
      <c r="C430" s="138"/>
      <c r="D430" s="138"/>
      <c r="E430" s="138"/>
      <c r="F430" s="123"/>
      <c r="G430" s="123"/>
      <c r="H430" s="139"/>
      <c r="I430" s="123"/>
      <c r="J430" s="123"/>
    </row>
    <row r="431" spans="1:10" s="137" customFormat="1">
      <c r="A431" s="136"/>
      <c r="B431" s="136"/>
      <c r="C431" s="138"/>
      <c r="D431" s="138"/>
      <c r="E431" s="138"/>
      <c r="F431" s="123"/>
      <c r="G431" s="123"/>
      <c r="H431" s="139"/>
      <c r="I431" s="123"/>
      <c r="J431" s="123"/>
    </row>
    <row r="432" spans="1:10" s="137" customFormat="1">
      <c r="A432" s="136"/>
      <c r="B432" s="136"/>
      <c r="C432" s="138"/>
      <c r="D432" s="138"/>
      <c r="E432" s="138"/>
      <c r="F432" s="123"/>
      <c r="G432" s="123"/>
      <c r="H432" s="139"/>
      <c r="I432" s="123"/>
      <c r="J432" s="123"/>
    </row>
    <row r="433" spans="1:10" s="137" customFormat="1">
      <c r="A433" s="136"/>
      <c r="B433" s="136"/>
      <c r="C433" s="138"/>
      <c r="D433" s="138"/>
      <c r="E433" s="138"/>
      <c r="F433" s="123"/>
      <c r="G433" s="123"/>
      <c r="H433" s="139"/>
      <c r="I433" s="123"/>
      <c r="J433" s="123"/>
    </row>
    <row r="434" spans="1:10" s="137" customFormat="1">
      <c r="A434" s="136"/>
      <c r="B434" s="136"/>
      <c r="C434" s="138"/>
      <c r="D434" s="138"/>
      <c r="E434" s="138"/>
      <c r="F434" s="123"/>
      <c r="G434" s="123"/>
      <c r="H434" s="139"/>
      <c r="I434" s="123"/>
      <c r="J434" s="123"/>
    </row>
    <row r="435" spans="1:10" s="137" customFormat="1">
      <c r="A435" s="136"/>
      <c r="B435" s="136"/>
      <c r="C435" s="138"/>
      <c r="D435" s="138"/>
      <c r="E435" s="138"/>
      <c r="F435" s="123"/>
      <c r="G435" s="123"/>
      <c r="H435" s="139"/>
      <c r="I435" s="123"/>
      <c r="J435" s="123"/>
    </row>
    <row r="436" spans="1:10" s="137" customFormat="1">
      <c r="A436" s="136"/>
      <c r="B436" s="136"/>
      <c r="C436" s="138"/>
      <c r="D436" s="138"/>
      <c r="E436" s="138"/>
      <c r="F436" s="123"/>
      <c r="G436" s="123"/>
      <c r="H436" s="139"/>
      <c r="I436" s="123"/>
      <c r="J436" s="123"/>
    </row>
    <row r="437" spans="1:10" s="137" customFormat="1">
      <c r="A437" s="136"/>
      <c r="B437" s="136"/>
      <c r="C437" s="138"/>
      <c r="D437" s="138"/>
      <c r="E437" s="138"/>
      <c r="F437" s="123"/>
      <c r="G437" s="123"/>
      <c r="H437" s="139"/>
      <c r="I437" s="123"/>
      <c r="J437" s="123"/>
    </row>
    <row r="438" spans="1:10" s="137" customFormat="1">
      <c r="A438" s="136"/>
      <c r="B438" s="136"/>
      <c r="C438" s="138"/>
      <c r="D438" s="138"/>
      <c r="E438" s="138"/>
      <c r="F438" s="123"/>
      <c r="G438" s="123"/>
      <c r="H438" s="139"/>
      <c r="I438" s="123"/>
      <c r="J438" s="123"/>
    </row>
    <row r="439" spans="1:10" s="137" customFormat="1">
      <c r="A439" s="136"/>
      <c r="B439" s="136"/>
      <c r="C439" s="138"/>
      <c r="D439" s="138"/>
      <c r="E439" s="138"/>
      <c r="F439" s="123"/>
      <c r="G439" s="123"/>
      <c r="H439" s="139"/>
      <c r="I439" s="123"/>
      <c r="J439" s="123"/>
    </row>
    <row r="440" spans="1:10" s="137" customFormat="1">
      <c r="A440" s="136"/>
      <c r="B440" s="136"/>
      <c r="C440" s="138"/>
      <c r="D440" s="138"/>
      <c r="E440" s="138"/>
      <c r="F440" s="123"/>
      <c r="G440" s="123"/>
      <c r="H440" s="139"/>
      <c r="I440" s="123"/>
      <c r="J440" s="123"/>
    </row>
    <row r="441" spans="1:10" s="137" customFormat="1">
      <c r="A441" s="136"/>
      <c r="B441" s="136"/>
      <c r="C441" s="138"/>
      <c r="D441" s="138"/>
      <c r="E441" s="138"/>
      <c r="F441" s="123"/>
      <c r="G441" s="123"/>
      <c r="H441" s="139"/>
      <c r="I441" s="123"/>
      <c r="J441" s="123"/>
    </row>
    <row r="442" spans="1:10" s="137" customFormat="1">
      <c r="A442" s="136"/>
      <c r="B442" s="136"/>
      <c r="C442" s="138"/>
      <c r="D442" s="138"/>
      <c r="E442" s="138"/>
      <c r="F442" s="123"/>
      <c r="G442" s="123"/>
      <c r="H442" s="139"/>
      <c r="I442" s="123"/>
      <c r="J442" s="123"/>
    </row>
    <row r="443" spans="1:10" s="137" customFormat="1">
      <c r="A443" s="136"/>
      <c r="B443" s="136"/>
      <c r="C443" s="138"/>
      <c r="D443" s="138"/>
      <c r="E443" s="138"/>
      <c r="F443" s="123"/>
      <c r="G443" s="123"/>
      <c r="H443" s="139"/>
      <c r="I443" s="123"/>
      <c r="J443" s="123"/>
    </row>
    <row r="444" spans="1:10" s="137" customFormat="1">
      <c r="A444" s="136"/>
      <c r="B444" s="136"/>
      <c r="C444" s="138"/>
      <c r="D444" s="138"/>
      <c r="E444" s="138"/>
      <c r="F444" s="123"/>
      <c r="G444" s="123"/>
      <c r="H444" s="139"/>
      <c r="I444" s="123"/>
      <c r="J444" s="123"/>
    </row>
    <row r="445" spans="1:10" s="137" customFormat="1">
      <c r="A445" s="136"/>
      <c r="B445" s="136"/>
      <c r="C445" s="138"/>
      <c r="D445" s="138"/>
      <c r="E445" s="138"/>
      <c r="F445" s="123"/>
      <c r="G445" s="123"/>
      <c r="H445" s="139"/>
      <c r="I445" s="123"/>
      <c r="J445" s="123"/>
    </row>
    <row r="446" spans="1:10" s="137" customFormat="1">
      <c r="A446" s="136"/>
      <c r="B446" s="136"/>
      <c r="C446" s="138"/>
      <c r="D446" s="138"/>
      <c r="E446" s="138"/>
      <c r="F446" s="123"/>
      <c r="G446" s="123"/>
      <c r="H446" s="139"/>
      <c r="I446" s="123"/>
      <c r="J446" s="123"/>
    </row>
    <row r="447" spans="1:10" s="137" customFormat="1">
      <c r="A447" s="136"/>
      <c r="B447" s="136"/>
      <c r="C447" s="138"/>
      <c r="D447" s="138"/>
      <c r="E447" s="138"/>
      <c r="F447" s="123"/>
      <c r="G447" s="123"/>
      <c r="H447" s="139"/>
      <c r="I447" s="123"/>
      <c r="J447" s="123"/>
    </row>
    <row r="448" spans="1:10" s="137" customFormat="1">
      <c r="A448" s="136"/>
      <c r="B448" s="136"/>
      <c r="C448" s="138"/>
      <c r="D448" s="138"/>
      <c r="E448" s="138"/>
      <c r="F448" s="123"/>
      <c r="G448" s="123"/>
      <c r="H448" s="139"/>
      <c r="I448" s="123"/>
      <c r="J448" s="123"/>
    </row>
    <row r="449" spans="1:10" s="137" customFormat="1">
      <c r="A449" s="136"/>
      <c r="B449" s="136"/>
      <c r="C449" s="138"/>
      <c r="D449" s="138"/>
      <c r="E449" s="138"/>
      <c r="F449" s="123"/>
      <c r="G449" s="123"/>
      <c r="H449" s="139"/>
      <c r="I449" s="123"/>
      <c r="J449" s="123"/>
    </row>
    <row r="450" spans="1:10" s="137" customFormat="1">
      <c r="A450" s="136"/>
      <c r="B450" s="136"/>
      <c r="C450" s="138"/>
      <c r="D450" s="138"/>
      <c r="E450" s="138"/>
      <c r="F450" s="123"/>
      <c r="G450" s="123"/>
      <c r="H450" s="139"/>
      <c r="I450" s="123"/>
      <c r="J450" s="123"/>
    </row>
    <row r="451" spans="1:10" s="137" customFormat="1">
      <c r="A451" s="136"/>
      <c r="B451" s="136"/>
      <c r="C451" s="138"/>
      <c r="D451" s="138"/>
      <c r="E451" s="138"/>
      <c r="F451" s="123"/>
      <c r="G451" s="123"/>
      <c r="H451" s="139"/>
      <c r="I451" s="123"/>
      <c r="J451" s="123"/>
    </row>
    <row r="452" spans="1:10" s="137" customFormat="1">
      <c r="A452" s="136"/>
      <c r="B452" s="136"/>
      <c r="C452" s="138"/>
      <c r="D452" s="138"/>
      <c r="E452" s="138"/>
      <c r="F452" s="123"/>
      <c r="G452" s="123"/>
      <c r="H452" s="139"/>
      <c r="I452" s="123"/>
      <c r="J452" s="123"/>
    </row>
    <row r="453" spans="1:10" s="137" customFormat="1">
      <c r="A453" s="136"/>
      <c r="B453" s="136"/>
      <c r="C453" s="138"/>
      <c r="D453" s="138"/>
      <c r="E453" s="138"/>
      <c r="F453" s="123"/>
      <c r="G453" s="123"/>
      <c r="H453" s="139"/>
      <c r="I453" s="123"/>
      <c r="J453" s="123"/>
    </row>
    <row r="454" spans="1:10" s="137" customFormat="1">
      <c r="A454" s="136"/>
      <c r="B454" s="136"/>
      <c r="C454" s="138"/>
      <c r="D454" s="138"/>
      <c r="E454" s="138"/>
      <c r="F454" s="123"/>
      <c r="G454" s="123"/>
      <c r="H454" s="139"/>
      <c r="I454" s="123"/>
      <c r="J454" s="123"/>
    </row>
    <row r="455" spans="1:10" s="137" customFormat="1">
      <c r="A455" s="136"/>
      <c r="B455" s="136"/>
      <c r="C455" s="138"/>
      <c r="D455" s="138"/>
      <c r="E455" s="138"/>
      <c r="F455" s="123"/>
      <c r="G455" s="123"/>
      <c r="H455" s="139"/>
      <c r="I455" s="123"/>
      <c r="J455" s="123"/>
    </row>
    <row r="456" spans="1:10" s="137" customFormat="1">
      <c r="A456" s="136"/>
      <c r="B456" s="136"/>
      <c r="C456" s="138"/>
      <c r="D456" s="138"/>
      <c r="E456" s="138"/>
      <c r="F456" s="123"/>
      <c r="G456" s="123"/>
      <c r="H456" s="139"/>
      <c r="I456" s="123"/>
      <c r="J456" s="123"/>
    </row>
    <row r="457" spans="1:10" s="137" customFormat="1">
      <c r="A457" s="136"/>
      <c r="B457" s="136"/>
      <c r="C457" s="138"/>
      <c r="D457" s="138"/>
      <c r="E457" s="138"/>
      <c r="F457" s="123"/>
      <c r="G457" s="123"/>
      <c r="H457" s="139"/>
      <c r="I457" s="123"/>
      <c r="J457" s="123"/>
    </row>
    <row r="458" spans="1:10" s="137" customFormat="1">
      <c r="A458" s="136"/>
      <c r="B458" s="136"/>
      <c r="C458" s="138"/>
      <c r="D458" s="138"/>
      <c r="E458" s="138"/>
      <c r="F458" s="123"/>
      <c r="G458" s="123"/>
      <c r="H458" s="139"/>
      <c r="I458" s="123"/>
      <c r="J458" s="123"/>
    </row>
    <row r="459" spans="1:10" s="137" customFormat="1">
      <c r="A459" s="136"/>
      <c r="B459" s="136"/>
      <c r="C459" s="138"/>
      <c r="D459" s="138"/>
      <c r="E459" s="138"/>
      <c r="F459" s="123"/>
      <c r="G459" s="123"/>
      <c r="H459" s="139"/>
      <c r="I459" s="123"/>
      <c r="J459" s="123"/>
    </row>
    <row r="460" spans="1:10" s="137" customFormat="1">
      <c r="A460" s="136"/>
      <c r="B460" s="136"/>
      <c r="C460" s="138"/>
      <c r="D460" s="138"/>
      <c r="E460" s="138"/>
      <c r="F460" s="123"/>
      <c r="G460" s="123"/>
      <c r="H460" s="139"/>
      <c r="I460" s="123"/>
      <c r="J460" s="123"/>
    </row>
    <row r="461" spans="1:10" s="137" customFormat="1">
      <c r="A461" s="136"/>
      <c r="B461" s="136"/>
      <c r="C461" s="138"/>
      <c r="D461" s="138"/>
      <c r="E461" s="138"/>
      <c r="F461" s="123"/>
      <c r="G461" s="123"/>
      <c r="H461" s="139"/>
      <c r="I461" s="123"/>
      <c r="J461" s="123"/>
    </row>
    <row r="462" spans="1:10" s="137" customFormat="1">
      <c r="A462" s="136"/>
      <c r="B462" s="136"/>
      <c r="C462" s="138"/>
      <c r="D462" s="138"/>
      <c r="E462" s="138"/>
      <c r="F462" s="123"/>
      <c r="G462" s="123"/>
      <c r="H462" s="139"/>
      <c r="I462" s="123"/>
      <c r="J462" s="123"/>
    </row>
    <row r="463" spans="1:10" s="137" customFormat="1">
      <c r="A463" s="136"/>
      <c r="B463" s="136"/>
      <c r="C463" s="138"/>
      <c r="D463" s="138"/>
      <c r="E463" s="138"/>
      <c r="F463" s="123"/>
      <c r="G463" s="123"/>
      <c r="H463" s="139"/>
      <c r="I463" s="123"/>
      <c r="J463" s="123"/>
    </row>
    <row r="464" spans="1:10" s="137" customFormat="1">
      <c r="A464" s="136"/>
      <c r="B464" s="136"/>
      <c r="C464" s="138"/>
      <c r="D464" s="138"/>
      <c r="E464" s="138"/>
      <c r="F464" s="123"/>
      <c r="G464" s="123"/>
      <c r="H464" s="139"/>
      <c r="I464" s="123"/>
      <c r="J464" s="123"/>
    </row>
    <row r="465" spans="1:10" s="137" customFormat="1">
      <c r="A465" s="136"/>
      <c r="B465" s="136"/>
      <c r="C465" s="138"/>
      <c r="D465" s="138"/>
      <c r="E465" s="138"/>
      <c r="F465" s="123"/>
      <c r="G465" s="123"/>
      <c r="H465" s="139"/>
      <c r="I465" s="123"/>
      <c r="J465" s="123"/>
    </row>
    <row r="466" spans="1:10" s="137" customFormat="1">
      <c r="A466" s="136"/>
      <c r="B466" s="136"/>
      <c r="C466" s="138"/>
      <c r="D466" s="138"/>
      <c r="E466" s="138"/>
      <c r="F466" s="123"/>
      <c r="G466" s="123"/>
      <c r="H466" s="139"/>
      <c r="I466" s="123"/>
      <c r="J466" s="123"/>
    </row>
    <row r="467" spans="1:10" s="137" customFormat="1">
      <c r="A467" s="136"/>
      <c r="B467" s="136"/>
      <c r="C467" s="138"/>
      <c r="D467" s="138"/>
      <c r="E467" s="138"/>
      <c r="F467" s="123"/>
      <c r="G467" s="123"/>
      <c r="H467" s="139"/>
      <c r="I467" s="123"/>
      <c r="J467" s="123"/>
    </row>
    <row r="468" spans="1:10" s="137" customFormat="1">
      <c r="A468" s="136"/>
      <c r="B468" s="136"/>
      <c r="C468" s="138"/>
      <c r="D468" s="138"/>
      <c r="E468" s="138"/>
      <c r="F468" s="123"/>
      <c r="G468" s="123"/>
      <c r="H468" s="139"/>
      <c r="I468" s="123"/>
      <c r="J468" s="123"/>
    </row>
    <row r="469" spans="1:10" s="137" customFormat="1">
      <c r="A469" s="136"/>
      <c r="B469" s="136"/>
      <c r="C469" s="138"/>
      <c r="D469" s="138"/>
      <c r="E469" s="138"/>
      <c r="F469" s="123"/>
      <c r="G469" s="123"/>
      <c r="H469" s="139"/>
      <c r="I469" s="123"/>
      <c r="J469" s="123"/>
    </row>
    <row r="470" spans="1:10" s="137" customFormat="1">
      <c r="A470" s="136"/>
      <c r="B470" s="136"/>
      <c r="C470" s="138"/>
      <c r="D470" s="138"/>
      <c r="E470" s="138"/>
      <c r="F470" s="123"/>
      <c r="G470" s="123"/>
      <c r="H470" s="139"/>
      <c r="I470" s="123"/>
      <c r="J470" s="123"/>
    </row>
    <row r="471" spans="1:10" s="137" customFormat="1">
      <c r="A471" s="136"/>
      <c r="B471" s="136"/>
      <c r="C471" s="138"/>
      <c r="D471" s="138"/>
      <c r="E471" s="138"/>
      <c r="F471" s="123"/>
      <c r="G471" s="123"/>
      <c r="H471" s="139"/>
      <c r="I471" s="123"/>
      <c r="J471" s="123"/>
    </row>
    <row r="472" spans="1:10" s="137" customFormat="1">
      <c r="A472" s="136"/>
      <c r="B472" s="136"/>
      <c r="C472" s="138"/>
      <c r="D472" s="138"/>
      <c r="E472" s="138"/>
      <c r="F472" s="123"/>
      <c r="G472" s="123"/>
      <c r="H472" s="139"/>
      <c r="I472" s="123"/>
      <c r="J472" s="123"/>
    </row>
    <row r="473" spans="1:10" s="137" customFormat="1">
      <c r="A473" s="136"/>
      <c r="B473" s="136"/>
      <c r="C473" s="138"/>
      <c r="D473" s="138"/>
      <c r="E473" s="138"/>
      <c r="F473" s="123"/>
      <c r="G473" s="123"/>
      <c r="H473" s="139"/>
      <c r="I473" s="123"/>
      <c r="J473" s="123"/>
    </row>
    <row r="474" spans="1:10" s="137" customFormat="1">
      <c r="A474" s="136"/>
      <c r="B474" s="136"/>
      <c r="C474" s="138"/>
      <c r="D474" s="138"/>
      <c r="E474" s="138"/>
      <c r="F474" s="123"/>
      <c r="G474" s="123"/>
      <c r="H474" s="139"/>
      <c r="I474" s="123"/>
      <c r="J474" s="123"/>
    </row>
    <row r="475" spans="1:10" s="137" customFormat="1">
      <c r="A475" s="136"/>
      <c r="B475" s="136"/>
      <c r="C475" s="138"/>
      <c r="D475" s="138"/>
      <c r="E475" s="138"/>
      <c r="F475" s="123"/>
      <c r="G475" s="123"/>
      <c r="H475" s="139"/>
      <c r="I475" s="123"/>
      <c r="J475" s="123"/>
    </row>
    <row r="476" spans="1:10" s="137" customFormat="1">
      <c r="A476" s="136"/>
      <c r="B476" s="136"/>
      <c r="C476" s="138"/>
      <c r="D476" s="138"/>
      <c r="E476" s="138"/>
      <c r="F476" s="123"/>
      <c r="G476" s="123"/>
      <c r="H476" s="139"/>
      <c r="I476" s="123"/>
      <c r="J476" s="123"/>
    </row>
    <row r="477" spans="1:10" s="137" customFormat="1">
      <c r="A477" s="136"/>
      <c r="B477" s="136"/>
      <c r="C477" s="138"/>
      <c r="D477" s="138"/>
      <c r="E477" s="138"/>
      <c r="F477" s="123"/>
      <c r="G477" s="123"/>
      <c r="H477" s="139"/>
      <c r="I477" s="123"/>
      <c r="J477" s="123"/>
    </row>
    <row r="478" spans="1:10" s="137" customFormat="1">
      <c r="A478" s="136"/>
      <c r="B478" s="136"/>
      <c r="C478" s="138"/>
      <c r="D478" s="138"/>
      <c r="E478" s="138"/>
      <c r="F478" s="123"/>
      <c r="G478" s="123"/>
      <c r="H478" s="139"/>
      <c r="I478" s="123"/>
      <c r="J478" s="123"/>
    </row>
    <row r="479" spans="1:10" s="137" customFormat="1">
      <c r="A479" s="136"/>
      <c r="B479" s="136"/>
      <c r="C479" s="138"/>
      <c r="D479" s="138"/>
      <c r="E479" s="138"/>
      <c r="F479" s="123"/>
      <c r="G479" s="123"/>
      <c r="H479" s="139"/>
      <c r="I479" s="123"/>
      <c r="J479" s="123"/>
    </row>
    <row r="480" spans="1:10" s="137" customFormat="1">
      <c r="A480" s="136"/>
      <c r="B480" s="136"/>
      <c r="C480" s="138"/>
      <c r="D480" s="138"/>
      <c r="E480" s="138"/>
      <c r="F480" s="123"/>
      <c r="G480" s="123"/>
      <c r="H480" s="139"/>
      <c r="I480" s="123"/>
      <c r="J480" s="123"/>
    </row>
    <row r="481" spans="1:10" s="137" customFormat="1">
      <c r="A481" s="136"/>
      <c r="B481" s="136"/>
      <c r="C481" s="138"/>
      <c r="D481" s="138"/>
      <c r="E481" s="138"/>
      <c r="F481" s="123"/>
      <c r="G481" s="123"/>
      <c r="H481" s="139"/>
      <c r="I481" s="123"/>
      <c r="J481" s="123"/>
    </row>
    <row r="482" spans="1:10" s="137" customFormat="1">
      <c r="A482" s="136"/>
      <c r="B482" s="136"/>
      <c r="C482" s="138"/>
      <c r="D482" s="138"/>
      <c r="E482" s="138"/>
      <c r="F482" s="123"/>
      <c r="G482" s="123"/>
      <c r="H482" s="139"/>
      <c r="I482" s="123"/>
      <c r="J482" s="123"/>
    </row>
    <row r="483" spans="1:10" s="137" customFormat="1">
      <c r="A483" s="136"/>
      <c r="B483" s="136"/>
      <c r="C483" s="138"/>
      <c r="D483" s="138"/>
      <c r="E483" s="138"/>
      <c r="F483" s="123"/>
      <c r="G483" s="123"/>
      <c r="H483" s="139"/>
      <c r="I483" s="123"/>
      <c r="J483" s="123"/>
    </row>
    <row r="484" spans="1:10" s="137" customFormat="1">
      <c r="A484" s="136"/>
      <c r="B484" s="136"/>
      <c r="C484" s="138"/>
      <c r="D484" s="138"/>
      <c r="E484" s="138"/>
      <c r="F484" s="123"/>
      <c r="G484" s="123"/>
      <c r="H484" s="139"/>
      <c r="I484" s="123"/>
      <c r="J484" s="123"/>
    </row>
    <row r="485" spans="1:10" s="137" customFormat="1">
      <c r="A485" s="136"/>
      <c r="B485" s="136"/>
      <c r="C485" s="138"/>
      <c r="D485" s="138"/>
      <c r="E485" s="138"/>
      <c r="F485" s="123"/>
      <c r="G485" s="123"/>
      <c r="H485" s="139"/>
      <c r="I485" s="123"/>
      <c r="J485" s="123"/>
    </row>
    <row r="486" spans="1:10" s="137" customFormat="1">
      <c r="A486" s="136"/>
      <c r="B486" s="136"/>
      <c r="C486" s="138"/>
      <c r="D486" s="138"/>
      <c r="E486" s="138"/>
      <c r="F486" s="123"/>
      <c r="G486" s="123"/>
      <c r="H486" s="139"/>
      <c r="I486" s="123"/>
      <c r="J486" s="123"/>
    </row>
    <row r="487" spans="1:10" s="137" customFormat="1">
      <c r="A487" s="136"/>
      <c r="B487" s="136"/>
      <c r="C487" s="138"/>
      <c r="D487" s="138"/>
      <c r="E487" s="138"/>
      <c r="F487" s="123"/>
      <c r="G487" s="123"/>
      <c r="H487" s="139"/>
      <c r="I487" s="123"/>
      <c r="J487" s="123"/>
    </row>
    <row r="488" spans="1:10" s="137" customFormat="1">
      <c r="A488" s="136"/>
      <c r="B488" s="136"/>
      <c r="C488" s="138"/>
      <c r="D488" s="138"/>
      <c r="E488" s="138"/>
      <c r="F488" s="123"/>
      <c r="G488" s="123"/>
      <c r="H488" s="139"/>
      <c r="I488" s="123"/>
      <c r="J488" s="123"/>
    </row>
    <row r="489" spans="1:10" s="137" customFormat="1">
      <c r="A489" s="136"/>
      <c r="B489" s="136"/>
      <c r="C489" s="138"/>
      <c r="D489" s="138"/>
      <c r="E489" s="138"/>
      <c r="F489" s="123"/>
      <c r="G489" s="123"/>
      <c r="H489" s="139"/>
      <c r="I489" s="123"/>
      <c r="J489" s="123"/>
    </row>
    <row r="490" spans="1:10" s="137" customFormat="1">
      <c r="A490" s="136"/>
      <c r="B490" s="136"/>
      <c r="C490" s="138"/>
      <c r="D490" s="138"/>
      <c r="E490" s="138"/>
      <c r="F490" s="123"/>
      <c r="G490" s="123"/>
      <c r="H490" s="139"/>
      <c r="I490" s="123"/>
      <c r="J490" s="123"/>
    </row>
    <row r="491" spans="1:10" s="137" customFormat="1">
      <c r="A491" s="136"/>
      <c r="B491" s="136"/>
      <c r="C491" s="138"/>
      <c r="D491" s="138"/>
      <c r="E491" s="138"/>
      <c r="F491" s="123"/>
      <c r="G491" s="123"/>
      <c r="H491" s="139"/>
      <c r="I491" s="123"/>
      <c r="J491" s="123"/>
    </row>
    <row r="492" spans="1:10" s="137" customFormat="1">
      <c r="A492" s="136"/>
      <c r="B492" s="136"/>
      <c r="C492" s="138"/>
      <c r="D492" s="138"/>
      <c r="E492" s="138"/>
      <c r="F492" s="123"/>
      <c r="G492" s="123"/>
      <c r="H492" s="139"/>
      <c r="I492" s="123"/>
      <c r="J492" s="123"/>
    </row>
    <row r="493" spans="1:10" s="137" customFormat="1">
      <c r="A493" s="136"/>
      <c r="B493" s="136"/>
      <c r="C493" s="138"/>
      <c r="D493" s="138"/>
      <c r="E493" s="138"/>
      <c r="F493" s="123"/>
      <c r="G493" s="123"/>
      <c r="H493" s="139"/>
      <c r="I493" s="123"/>
      <c r="J493" s="123"/>
    </row>
    <row r="494" spans="1:10" s="137" customFormat="1">
      <c r="A494" s="136"/>
      <c r="B494" s="136"/>
      <c r="C494" s="138"/>
      <c r="D494" s="138"/>
      <c r="E494" s="138"/>
      <c r="F494" s="123"/>
      <c r="G494" s="123"/>
      <c r="H494" s="139"/>
      <c r="I494" s="123"/>
      <c r="J494" s="123"/>
    </row>
  </sheetData>
  <sheetProtection password="D76D" sheet="1" objects="1" scenarios="1"/>
  <mergeCells count="48">
    <mergeCell ref="D62:J62"/>
    <mergeCell ref="D66:J66"/>
    <mergeCell ref="J69:J74"/>
    <mergeCell ref="D76:J76"/>
    <mergeCell ref="D77:J77"/>
    <mergeCell ref="D79:J79"/>
    <mergeCell ref="B68:I68"/>
    <mergeCell ref="B67:J67"/>
    <mergeCell ref="A68:A74"/>
    <mergeCell ref="D37:J37"/>
    <mergeCell ref="J18:J26"/>
    <mergeCell ref="D38:J38"/>
    <mergeCell ref="F60:J60"/>
    <mergeCell ref="A61:J61"/>
    <mergeCell ref="B56:J56"/>
    <mergeCell ref="A49:A57"/>
    <mergeCell ref="D46:J46"/>
    <mergeCell ref="D47:J47"/>
    <mergeCell ref="A48:J48"/>
    <mergeCell ref="D45:J45"/>
    <mergeCell ref="B53:J53"/>
    <mergeCell ref="J49:J52"/>
    <mergeCell ref="D39:J39"/>
    <mergeCell ref="D41:J41"/>
    <mergeCell ref="D63:J63"/>
    <mergeCell ref="D43:J43"/>
    <mergeCell ref="D44:J44"/>
    <mergeCell ref="J5:J6"/>
    <mergeCell ref="A1:C1"/>
    <mergeCell ref="B32:J32"/>
    <mergeCell ref="A30:A31"/>
    <mergeCell ref="A16:A27"/>
    <mergeCell ref="A15:J15"/>
    <mergeCell ref="E14:J14"/>
    <mergeCell ref="E8:I8"/>
    <mergeCell ref="E9:I9"/>
    <mergeCell ref="D42:J42"/>
    <mergeCell ref="C17:J17"/>
    <mergeCell ref="F58:J58"/>
    <mergeCell ref="F59:J59"/>
    <mergeCell ref="B16:J16"/>
    <mergeCell ref="D1:J1"/>
    <mergeCell ref="A29:J29"/>
    <mergeCell ref="B30:J30"/>
    <mergeCell ref="D10:J10"/>
    <mergeCell ref="E5:I5"/>
    <mergeCell ref="E6:I6"/>
    <mergeCell ref="E7:I7"/>
  </mergeCells>
  <pageMargins left="0.74803149606299213" right="0.43307086614173229" top="0.98425196850393704" bottom="0.51181102362204722" header="0.51181102362204722" footer="0.51181102362204722"/>
  <pageSetup paperSize="9" scale="66" fitToHeight="8" orientation="landscape" horizontalDpi="4294967293" r:id="rId1"/>
  <headerFooter alignWithMargins="0">
    <oddHeader>&amp;L&amp;"Arial,Fet"Alfa Laval Sustainability GRI Report and Cross Reference 2011:              ENVIRONMENT - Other Sites with Workshops   Page &amp;P of &amp;N&amp;R&amp;"Arial,Fet"Published 31 March 2012</oddHeader>
  </headerFooter>
  <drawing r:id="rId2"/>
</worksheet>
</file>

<file path=xl/worksheets/sheet8.xml><?xml version="1.0" encoding="utf-8"?>
<worksheet xmlns="http://schemas.openxmlformats.org/spreadsheetml/2006/main" xmlns:r="http://schemas.openxmlformats.org/officeDocument/2006/relationships">
  <sheetPr codeName="Sheet6">
    <pageSetUpPr fitToPage="1"/>
  </sheetPr>
  <dimension ref="A1:M434"/>
  <sheetViews>
    <sheetView showGridLines="0" zoomScaleNormal="100" workbookViewId="0">
      <pane ySplit="3" topLeftCell="A4" activePane="bottomLeft" state="frozen"/>
      <selection pane="bottomLeft" activeCell="A4" sqref="A4:J4"/>
    </sheetView>
  </sheetViews>
  <sheetFormatPr defaultRowHeight="12.75"/>
  <cols>
    <col min="1" max="1" width="5.140625" style="140" customWidth="1"/>
    <col min="2" max="2" width="26" style="140" customWidth="1"/>
    <col min="3" max="4" width="6.7109375" style="142" customWidth="1"/>
    <col min="5" max="5" width="10.140625" style="142" customWidth="1"/>
    <col min="6" max="9" width="9.42578125" style="148" customWidth="1"/>
    <col min="10" max="10" width="46.140625" style="148" customWidth="1"/>
    <col min="11" max="11" width="10.85546875" style="141" bestFit="1" customWidth="1"/>
    <col min="12" max="13" width="10" style="141" bestFit="1" customWidth="1"/>
    <col min="14" max="16384" width="9.140625" style="141"/>
  </cols>
  <sheetData>
    <row r="1" spans="1:10" s="110" customFormat="1" ht="37.5" customHeight="1">
      <c r="A1" s="665" t="s">
        <v>804</v>
      </c>
      <c r="B1" s="666"/>
      <c r="C1" s="666"/>
      <c r="D1" s="666"/>
      <c r="E1" s="667"/>
      <c r="F1" s="667"/>
      <c r="G1" s="667"/>
      <c r="H1" s="667"/>
      <c r="I1" s="667"/>
      <c r="J1" s="668"/>
    </row>
    <row r="2" spans="1:10" s="114" customFormat="1" ht="10.5" customHeight="1">
      <c r="A2" s="111"/>
      <c r="B2" s="112"/>
      <c r="C2" s="113"/>
      <c r="D2" s="273"/>
      <c r="E2" s="273"/>
    </row>
    <row r="3" spans="1:10" s="115" customFormat="1" ht="27" customHeight="1">
      <c r="A3" s="262" t="s">
        <v>180</v>
      </c>
      <c r="B3" s="62" t="s">
        <v>217</v>
      </c>
      <c r="C3" s="62" t="s">
        <v>55</v>
      </c>
      <c r="D3" s="62">
        <v>2011</v>
      </c>
      <c r="E3" s="62">
        <v>2010</v>
      </c>
      <c r="F3" s="62">
        <v>2009</v>
      </c>
      <c r="G3" s="62">
        <v>2008</v>
      </c>
      <c r="H3" s="62">
        <v>2007</v>
      </c>
      <c r="I3" s="62">
        <v>2006</v>
      </c>
      <c r="J3" s="62" t="s">
        <v>344</v>
      </c>
    </row>
    <row r="4" spans="1:10" s="378" customFormat="1" ht="265.5" customHeight="1">
      <c r="A4" s="662" t="s">
        <v>864</v>
      </c>
      <c r="B4" s="663"/>
      <c r="C4" s="663"/>
      <c r="D4" s="663"/>
      <c r="E4" s="663"/>
      <c r="F4" s="663"/>
      <c r="G4" s="663"/>
      <c r="H4" s="663"/>
      <c r="I4" s="663"/>
      <c r="J4" s="664"/>
    </row>
    <row r="5" spans="1:10" s="27" customFormat="1">
      <c r="A5" s="362"/>
      <c r="B5" s="404"/>
      <c r="C5" s="7"/>
      <c r="D5" s="7"/>
      <c r="E5" s="413"/>
      <c r="F5" s="415"/>
      <c r="G5" s="415"/>
      <c r="H5" s="415"/>
      <c r="I5" s="415"/>
      <c r="J5" s="415"/>
    </row>
    <row r="6" spans="1:10" customFormat="1" ht="94.5" customHeight="1">
      <c r="A6" s="649" t="s">
        <v>113</v>
      </c>
      <c r="B6" s="569" t="s">
        <v>71</v>
      </c>
      <c r="C6" s="566"/>
      <c r="D6" s="566"/>
      <c r="E6" s="566"/>
      <c r="F6" s="566"/>
      <c r="G6" s="566"/>
      <c r="H6" s="566"/>
      <c r="I6" s="608"/>
      <c r="J6" s="346" t="s">
        <v>592</v>
      </c>
    </row>
    <row r="7" spans="1:10" customFormat="1" ht="45">
      <c r="A7" s="650"/>
      <c r="B7" s="195" t="s">
        <v>418</v>
      </c>
      <c r="C7" s="299"/>
      <c r="D7" s="300">
        <v>26</v>
      </c>
      <c r="E7" s="300">
        <v>23</v>
      </c>
      <c r="F7" s="300">
        <v>19</v>
      </c>
      <c r="G7" s="300">
        <v>20</v>
      </c>
      <c r="H7" s="651" t="s">
        <v>432</v>
      </c>
      <c r="I7" s="652"/>
      <c r="J7" s="419" t="s">
        <v>522</v>
      </c>
    </row>
    <row r="8" spans="1:10" customFormat="1">
      <c r="A8" s="650"/>
      <c r="B8" s="417"/>
      <c r="C8" s="418"/>
      <c r="D8" s="296"/>
      <c r="E8" s="296"/>
      <c r="F8" s="296"/>
      <c r="G8" s="296"/>
      <c r="H8" s="297"/>
      <c r="I8" s="298"/>
      <c r="J8" s="347" t="s">
        <v>523</v>
      </c>
    </row>
    <row r="9" spans="1:10" customFormat="1" ht="33.75">
      <c r="A9" s="650"/>
      <c r="B9" s="116" t="s">
        <v>419</v>
      </c>
      <c r="C9" s="263"/>
      <c r="D9" s="300">
        <v>14</v>
      </c>
      <c r="E9" s="294">
        <v>18</v>
      </c>
      <c r="F9" s="294">
        <v>10</v>
      </c>
      <c r="G9" s="294">
        <v>10</v>
      </c>
      <c r="H9" s="653" t="s">
        <v>432</v>
      </c>
      <c r="I9" s="654"/>
      <c r="J9" s="390" t="s">
        <v>420</v>
      </c>
    </row>
    <row r="10" spans="1:10" customFormat="1" ht="56.25">
      <c r="A10" s="650"/>
      <c r="B10" s="116" t="s">
        <v>428</v>
      </c>
      <c r="C10" s="263"/>
      <c r="D10" s="300">
        <v>13</v>
      </c>
      <c r="E10" s="294">
        <v>17</v>
      </c>
      <c r="F10" s="294">
        <v>10</v>
      </c>
      <c r="G10" s="294">
        <v>10</v>
      </c>
      <c r="H10" s="653" t="s">
        <v>432</v>
      </c>
      <c r="I10" s="654"/>
      <c r="J10" s="390"/>
    </row>
    <row r="11" spans="1:10" customFormat="1" ht="45">
      <c r="A11" s="650"/>
      <c r="B11" s="116" t="s">
        <v>421</v>
      </c>
      <c r="C11" s="264" t="s">
        <v>427</v>
      </c>
      <c r="D11" s="300" t="s">
        <v>647</v>
      </c>
      <c r="E11" s="294" t="s">
        <v>429</v>
      </c>
      <c r="F11" s="294" t="s">
        <v>430</v>
      </c>
      <c r="G11" s="294" t="s">
        <v>431</v>
      </c>
      <c r="H11" s="653" t="s">
        <v>432</v>
      </c>
      <c r="I11" s="654"/>
      <c r="J11" s="390" t="s">
        <v>612</v>
      </c>
    </row>
    <row r="12" spans="1:10" customFormat="1" ht="45">
      <c r="A12" s="650"/>
      <c r="B12" s="116" t="s">
        <v>422</v>
      </c>
      <c r="C12" s="263"/>
      <c r="D12" s="300">
        <v>0</v>
      </c>
      <c r="E12" s="294">
        <v>1</v>
      </c>
      <c r="F12" s="294">
        <v>0</v>
      </c>
      <c r="G12" s="294">
        <v>0</v>
      </c>
      <c r="H12" s="653" t="s">
        <v>432</v>
      </c>
      <c r="I12" s="654"/>
      <c r="J12" s="655" t="s">
        <v>613</v>
      </c>
    </row>
    <row r="13" spans="1:10" customFormat="1" ht="22.5">
      <c r="A13" s="650"/>
      <c r="B13" s="116" t="s">
        <v>423</v>
      </c>
      <c r="C13" s="264" t="s">
        <v>427</v>
      </c>
      <c r="D13" s="300">
        <v>0</v>
      </c>
      <c r="E13" s="294">
        <v>25</v>
      </c>
      <c r="F13" s="294">
        <v>0</v>
      </c>
      <c r="G13" s="294">
        <v>0</v>
      </c>
      <c r="H13" s="653" t="s">
        <v>432</v>
      </c>
      <c r="I13" s="654"/>
      <c r="J13" s="656"/>
    </row>
    <row r="14" spans="1:10" customFormat="1" ht="80.25" customHeight="1">
      <c r="A14" s="578"/>
      <c r="B14" s="116"/>
      <c r="C14" s="119"/>
      <c r="D14" s="660" t="s">
        <v>870</v>
      </c>
      <c r="E14" s="542"/>
      <c r="F14" s="542"/>
      <c r="G14" s="542"/>
      <c r="H14" s="542"/>
      <c r="I14" s="542"/>
      <c r="J14" s="543"/>
    </row>
    <row r="15" spans="1:10" customFormat="1">
      <c r="A15" s="2"/>
      <c r="B15" s="2"/>
      <c r="C15" s="2"/>
      <c r="D15" s="2"/>
    </row>
    <row r="16" spans="1:10" s="127" customFormat="1" ht="31.5" customHeight="1">
      <c r="A16" s="603" t="s">
        <v>96</v>
      </c>
      <c r="B16" s="569" t="s">
        <v>97</v>
      </c>
      <c r="C16" s="566"/>
      <c r="D16" s="566"/>
      <c r="E16" s="566"/>
      <c r="F16" s="566"/>
      <c r="G16" s="566"/>
      <c r="H16" s="566"/>
      <c r="I16" s="542"/>
      <c r="J16" s="543"/>
    </row>
    <row r="17" spans="1:13" s="127" customFormat="1" ht="31.5" customHeight="1">
      <c r="A17" s="629"/>
      <c r="B17" s="122" t="s">
        <v>524</v>
      </c>
      <c r="C17" s="117"/>
      <c r="D17" s="411">
        <v>1594</v>
      </c>
      <c r="E17" s="280">
        <v>1619</v>
      </c>
      <c r="F17" s="280">
        <v>1613</v>
      </c>
      <c r="G17" s="280">
        <v>1643</v>
      </c>
      <c r="H17" s="280">
        <v>1600</v>
      </c>
      <c r="I17" s="280"/>
      <c r="J17" s="365" t="s">
        <v>614</v>
      </c>
    </row>
    <row r="18" spans="1:13" s="127" customFormat="1" ht="39" customHeight="1">
      <c r="A18" s="629"/>
      <c r="B18" s="122" t="s">
        <v>525</v>
      </c>
      <c r="C18" s="213" t="s">
        <v>526</v>
      </c>
      <c r="D18" s="411">
        <v>180</v>
      </c>
      <c r="E18" s="280">
        <v>200</v>
      </c>
      <c r="F18" s="280">
        <v>200</v>
      </c>
      <c r="G18" s="280">
        <v>200</v>
      </c>
      <c r="H18" s="279" t="s">
        <v>527</v>
      </c>
      <c r="I18" s="280"/>
      <c r="J18" s="279" t="s">
        <v>531</v>
      </c>
    </row>
    <row r="19" spans="1:13" s="127" customFormat="1" ht="31.5" customHeight="1">
      <c r="A19" s="629"/>
      <c r="B19" s="122" t="s">
        <v>528</v>
      </c>
      <c r="C19" s="213" t="s">
        <v>529</v>
      </c>
      <c r="D19" s="411">
        <v>51.2</v>
      </c>
      <c r="E19" s="280">
        <v>52.4</v>
      </c>
      <c r="F19" s="280">
        <v>50.7</v>
      </c>
      <c r="G19" s="280">
        <v>52.8</v>
      </c>
      <c r="H19" s="279">
        <v>51.4</v>
      </c>
      <c r="I19" s="280"/>
      <c r="J19" s="279"/>
    </row>
    <row r="20" spans="1:13" s="127" customFormat="1" ht="93.75" customHeight="1">
      <c r="A20" s="629"/>
      <c r="B20" s="122" t="s">
        <v>109</v>
      </c>
      <c r="C20" s="117" t="s">
        <v>107</v>
      </c>
      <c r="D20" s="301">
        <v>8700</v>
      </c>
      <c r="E20" s="301">
        <v>9200</v>
      </c>
      <c r="F20" s="301">
        <v>9100</v>
      </c>
      <c r="G20" s="301">
        <v>9700</v>
      </c>
      <c r="H20" s="301">
        <v>9600</v>
      </c>
      <c r="I20" s="280"/>
      <c r="J20" s="329" t="s">
        <v>558</v>
      </c>
    </row>
    <row r="21" spans="1:13" s="127" customFormat="1" ht="45" customHeight="1">
      <c r="A21" s="629"/>
      <c r="B21" s="122" t="s">
        <v>108</v>
      </c>
      <c r="C21" s="130" t="s">
        <v>110</v>
      </c>
      <c r="D21" s="376">
        <v>169</v>
      </c>
      <c r="E21" s="280">
        <v>175</v>
      </c>
      <c r="F21" s="212">
        <v>179</v>
      </c>
      <c r="G21" s="212">
        <v>184</v>
      </c>
      <c r="H21" s="280">
        <v>186</v>
      </c>
      <c r="I21" s="280"/>
      <c r="J21" s="279" t="s">
        <v>530</v>
      </c>
    </row>
    <row r="22" spans="1:13" s="127" customFormat="1" ht="122.25" customHeight="1">
      <c r="A22" s="628"/>
      <c r="B22" s="122" t="s">
        <v>111</v>
      </c>
      <c r="C22" s="117" t="s">
        <v>107</v>
      </c>
      <c r="D22" s="301">
        <v>10500</v>
      </c>
      <c r="E22" s="301">
        <v>8800</v>
      </c>
      <c r="F22" s="301">
        <v>7300</v>
      </c>
      <c r="G22" s="301">
        <v>10300</v>
      </c>
      <c r="H22" s="301">
        <v>9300</v>
      </c>
      <c r="I22" s="301">
        <v>7577</v>
      </c>
      <c r="J22" s="335" t="s">
        <v>599</v>
      </c>
      <c r="K22" s="338"/>
      <c r="M22" s="457"/>
    </row>
    <row r="23" spans="1:13" s="127" customFormat="1" ht="22.5" customHeight="1">
      <c r="A23" s="124" t="s">
        <v>98</v>
      </c>
      <c r="B23" s="124" t="s">
        <v>99</v>
      </c>
      <c r="C23" s="119"/>
      <c r="D23" s="369"/>
      <c r="E23" s="661" t="s">
        <v>317</v>
      </c>
      <c r="F23" s="542"/>
      <c r="G23" s="542"/>
      <c r="H23" s="542"/>
      <c r="I23" s="542"/>
      <c r="J23" s="543"/>
    </row>
    <row r="24" spans="1:13" s="132" customFormat="1" ht="11.25">
      <c r="A24" s="131"/>
      <c r="B24" s="131"/>
      <c r="C24" s="133"/>
      <c r="D24" s="133"/>
      <c r="E24" s="133"/>
      <c r="F24" s="134"/>
      <c r="G24" s="134"/>
      <c r="H24" s="134"/>
      <c r="I24" s="134"/>
      <c r="J24" s="134"/>
    </row>
    <row r="25" spans="1:13" s="137" customFormat="1" ht="23.25" customHeight="1">
      <c r="A25" s="657" t="s">
        <v>532</v>
      </c>
      <c r="B25" s="658"/>
      <c r="C25" s="659"/>
      <c r="D25" s="659"/>
      <c r="E25" s="659"/>
      <c r="F25" s="659"/>
      <c r="G25" s="659"/>
      <c r="H25" s="659"/>
      <c r="I25" s="659"/>
      <c r="J25" s="551"/>
    </row>
    <row r="26" spans="1:13" s="137" customFormat="1">
      <c r="A26" s="234"/>
      <c r="B26" s="136"/>
      <c r="C26" s="138"/>
      <c r="D26" s="138"/>
      <c r="E26" s="138"/>
      <c r="F26" s="123"/>
      <c r="G26" s="123"/>
      <c r="H26" s="123"/>
      <c r="I26" s="123"/>
      <c r="J26" s="123"/>
    </row>
    <row r="27" spans="1:13" s="137" customFormat="1">
      <c r="A27" s="234"/>
      <c r="B27" s="136"/>
      <c r="C27" s="138"/>
      <c r="D27" s="138"/>
      <c r="E27" s="138"/>
      <c r="F27" s="123"/>
      <c r="G27" s="123"/>
      <c r="H27" s="123"/>
      <c r="I27" s="123"/>
      <c r="J27" s="123"/>
    </row>
    <row r="28" spans="1:13" s="137" customFormat="1" ht="27" customHeight="1">
      <c r="A28" s="235"/>
      <c r="B28" s="569" t="s">
        <v>535</v>
      </c>
      <c r="C28" s="566"/>
      <c r="D28" s="566"/>
      <c r="E28" s="566"/>
      <c r="F28" s="566"/>
      <c r="G28" s="566"/>
      <c r="H28" s="566"/>
      <c r="I28" s="542"/>
      <c r="J28" s="543"/>
    </row>
    <row r="29" spans="1:13" s="137" customFormat="1" ht="45" customHeight="1">
      <c r="A29" s="236"/>
      <c r="B29" s="192" t="s">
        <v>533</v>
      </c>
      <c r="C29" s="645" t="s">
        <v>615</v>
      </c>
      <c r="D29" s="572"/>
      <c r="E29" s="572"/>
      <c r="F29" s="572"/>
      <c r="G29" s="572"/>
      <c r="H29" s="572"/>
      <c r="I29" s="572"/>
      <c r="J29" s="573"/>
    </row>
    <row r="30" spans="1:13" s="137" customFormat="1" ht="33.75">
      <c r="A30" s="236"/>
      <c r="B30" s="192" t="s">
        <v>407</v>
      </c>
      <c r="C30" s="646"/>
      <c r="D30" s="647"/>
      <c r="E30" s="647"/>
      <c r="F30" s="647"/>
      <c r="G30" s="647"/>
      <c r="H30" s="647"/>
      <c r="I30" s="647"/>
      <c r="J30" s="648"/>
    </row>
    <row r="31" spans="1:13" s="137" customFormat="1" ht="90">
      <c r="A31" s="236"/>
      <c r="B31" s="192" t="s">
        <v>534</v>
      </c>
      <c r="C31" s="646"/>
      <c r="D31" s="647"/>
      <c r="E31" s="647"/>
      <c r="F31" s="647"/>
      <c r="G31" s="647"/>
      <c r="H31" s="647"/>
      <c r="I31" s="647"/>
      <c r="J31" s="648"/>
    </row>
    <row r="32" spans="1:13" s="137" customFormat="1" ht="67.5">
      <c r="A32" s="236"/>
      <c r="B32" s="192" t="s">
        <v>408</v>
      </c>
      <c r="C32" s="646"/>
      <c r="D32" s="647"/>
      <c r="E32" s="647"/>
      <c r="F32" s="647"/>
      <c r="G32" s="647"/>
      <c r="H32" s="647"/>
      <c r="I32" s="647"/>
      <c r="J32" s="648"/>
    </row>
    <row r="33" spans="1:10" s="137" customFormat="1" ht="56.25">
      <c r="A33" s="236"/>
      <c r="B33" s="192" t="s">
        <v>616</v>
      </c>
      <c r="C33" s="574"/>
      <c r="D33" s="575"/>
      <c r="E33" s="575"/>
      <c r="F33" s="575"/>
      <c r="G33" s="575"/>
      <c r="H33" s="575"/>
      <c r="I33" s="575"/>
      <c r="J33" s="576"/>
    </row>
    <row r="34" spans="1:10" s="137" customFormat="1">
      <c r="A34" s="136"/>
      <c r="B34" s="136"/>
      <c r="C34" s="138"/>
      <c r="D34" s="138"/>
      <c r="E34" s="138"/>
      <c r="F34" s="123"/>
      <c r="G34" s="123"/>
      <c r="H34" s="123"/>
      <c r="I34" s="123"/>
      <c r="J34" s="123"/>
    </row>
    <row r="35" spans="1:10" s="137" customFormat="1">
      <c r="A35" s="136"/>
      <c r="B35" s="136"/>
      <c r="C35" s="138"/>
      <c r="D35" s="138"/>
      <c r="E35" s="138"/>
      <c r="F35" s="123"/>
      <c r="G35" s="123"/>
      <c r="H35" s="123"/>
      <c r="I35" s="123"/>
      <c r="J35" s="123"/>
    </row>
    <row r="36" spans="1:10" s="137" customFormat="1">
      <c r="A36" s="136"/>
      <c r="B36" s="136"/>
      <c r="C36" s="138"/>
      <c r="D36" s="138"/>
      <c r="E36" s="138"/>
      <c r="F36" s="123"/>
      <c r="G36" s="123"/>
      <c r="H36" s="123"/>
      <c r="I36" s="123"/>
      <c r="J36" s="123"/>
    </row>
    <row r="37" spans="1:10" s="137" customFormat="1">
      <c r="A37" s="136"/>
      <c r="B37" s="136"/>
      <c r="C37" s="138"/>
      <c r="D37" s="138"/>
      <c r="E37" s="138"/>
      <c r="F37" s="123"/>
      <c r="G37" s="123"/>
      <c r="H37" s="123"/>
      <c r="I37" s="123"/>
      <c r="J37" s="123"/>
    </row>
    <row r="38" spans="1:10" s="137" customFormat="1">
      <c r="A38" s="136"/>
      <c r="B38" s="136"/>
      <c r="C38" s="138"/>
      <c r="D38" s="138"/>
      <c r="E38" s="138"/>
      <c r="F38" s="123"/>
      <c r="G38" s="123"/>
      <c r="H38" s="123"/>
      <c r="I38" s="123"/>
      <c r="J38" s="123"/>
    </row>
    <row r="39" spans="1:10" s="137" customFormat="1">
      <c r="A39" s="136"/>
      <c r="B39" s="136"/>
      <c r="C39" s="138"/>
      <c r="D39" s="138"/>
      <c r="E39" s="138"/>
      <c r="F39" s="123"/>
      <c r="G39" s="123"/>
      <c r="H39" s="123"/>
      <c r="I39" s="123"/>
      <c r="J39" s="123"/>
    </row>
    <row r="40" spans="1:10" s="137" customFormat="1">
      <c r="A40" s="136"/>
      <c r="B40" s="136"/>
      <c r="C40" s="138"/>
      <c r="D40" s="138"/>
      <c r="E40" s="138"/>
      <c r="F40" s="123"/>
      <c r="G40" s="123"/>
      <c r="H40" s="123"/>
      <c r="I40" s="123"/>
      <c r="J40" s="123"/>
    </row>
    <row r="41" spans="1:10" s="137" customFormat="1">
      <c r="A41" s="136"/>
      <c r="B41" s="136"/>
      <c r="C41" s="138"/>
      <c r="D41" s="138"/>
      <c r="E41" s="138"/>
      <c r="F41" s="123"/>
      <c r="G41" s="123"/>
      <c r="H41" s="123"/>
      <c r="I41" s="123"/>
      <c r="J41" s="123"/>
    </row>
    <row r="42" spans="1:10" s="137" customFormat="1">
      <c r="A42" s="136"/>
      <c r="B42" s="136"/>
      <c r="C42" s="138"/>
      <c r="D42" s="138"/>
      <c r="E42" s="138"/>
      <c r="F42" s="123"/>
      <c r="G42" s="123"/>
      <c r="H42" s="123"/>
      <c r="I42" s="123"/>
      <c r="J42" s="123"/>
    </row>
    <row r="43" spans="1:10" s="137" customFormat="1">
      <c r="A43" s="136"/>
      <c r="B43" s="136"/>
      <c r="C43" s="138"/>
      <c r="D43" s="138"/>
      <c r="E43" s="138"/>
      <c r="F43" s="123"/>
      <c r="G43" s="123"/>
      <c r="H43" s="123"/>
      <c r="I43" s="123"/>
      <c r="J43" s="123"/>
    </row>
    <row r="44" spans="1:10" s="137" customFormat="1">
      <c r="A44" s="136"/>
      <c r="B44" s="136"/>
      <c r="C44" s="138"/>
      <c r="D44" s="138"/>
      <c r="E44" s="138"/>
      <c r="F44" s="123"/>
      <c r="G44" s="123"/>
      <c r="H44" s="123"/>
      <c r="I44" s="123"/>
      <c r="J44" s="123"/>
    </row>
    <row r="45" spans="1:10" s="137" customFormat="1">
      <c r="A45" s="136"/>
      <c r="B45" s="136"/>
      <c r="C45" s="138"/>
      <c r="D45" s="138"/>
      <c r="E45" s="138"/>
      <c r="F45" s="123"/>
      <c r="G45" s="123"/>
      <c r="H45" s="123"/>
      <c r="I45" s="123"/>
      <c r="J45" s="123"/>
    </row>
    <row r="46" spans="1:10" s="137" customFormat="1">
      <c r="A46" s="136"/>
      <c r="B46" s="136"/>
      <c r="C46" s="138"/>
      <c r="D46" s="138"/>
      <c r="E46" s="138"/>
      <c r="F46" s="123"/>
      <c r="G46" s="123"/>
      <c r="H46" s="123"/>
      <c r="I46" s="123"/>
      <c r="J46" s="123"/>
    </row>
    <row r="47" spans="1:10" s="137" customFormat="1">
      <c r="A47" s="136"/>
      <c r="B47" s="136"/>
      <c r="C47" s="138"/>
      <c r="D47" s="138"/>
      <c r="E47" s="138"/>
      <c r="F47" s="123"/>
      <c r="G47" s="123"/>
      <c r="H47" s="123"/>
      <c r="I47" s="123"/>
      <c r="J47" s="123"/>
    </row>
    <row r="48" spans="1:10" s="137" customFormat="1">
      <c r="A48" s="136"/>
      <c r="B48" s="136"/>
      <c r="C48" s="138"/>
      <c r="D48" s="138"/>
      <c r="E48" s="138"/>
      <c r="F48" s="123"/>
      <c r="G48" s="123"/>
      <c r="H48" s="123"/>
      <c r="I48" s="123"/>
      <c r="J48" s="123"/>
    </row>
    <row r="49" spans="1:10" s="137" customFormat="1">
      <c r="A49" s="136"/>
      <c r="B49" s="136"/>
      <c r="C49" s="138"/>
      <c r="D49" s="138"/>
      <c r="E49" s="138"/>
      <c r="F49" s="123"/>
      <c r="G49" s="123"/>
      <c r="H49" s="123"/>
      <c r="I49" s="123"/>
      <c r="J49" s="123"/>
    </row>
    <row r="50" spans="1:10" s="137" customFormat="1">
      <c r="A50" s="136"/>
      <c r="B50" s="136"/>
      <c r="C50" s="138"/>
      <c r="D50" s="138"/>
      <c r="E50" s="138"/>
      <c r="F50" s="123"/>
      <c r="G50" s="123"/>
      <c r="H50" s="123"/>
      <c r="I50" s="123"/>
      <c r="J50" s="123"/>
    </row>
    <row r="51" spans="1:10" s="137" customFormat="1">
      <c r="A51" s="136"/>
      <c r="B51" s="136"/>
      <c r="C51" s="138"/>
      <c r="D51" s="138"/>
      <c r="E51" s="138"/>
      <c r="F51" s="123"/>
      <c r="G51" s="123"/>
      <c r="H51" s="123"/>
      <c r="I51" s="123"/>
      <c r="J51" s="123"/>
    </row>
    <row r="52" spans="1:10" s="137" customFormat="1">
      <c r="A52" s="136"/>
      <c r="B52" s="136"/>
      <c r="C52" s="138"/>
      <c r="D52" s="138"/>
      <c r="E52" s="138"/>
      <c r="F52" s="123"/>
      <c r="G52" s="123"/>
      <c r="H52" s="123"/>
      <c r="I52" s="123"/>
      <c r="J52" s="123"/>
    </row>
    <row r="53" spans="1:10" s="137" customFormat="1">
      <c r="A53" s="136"/>
      <c r="B53" s="136"/>
      <c r="C53" s="138"/>
      <c r="D53" s="138"/>
      <c r="E53" s="138"/>
      <c r="F53" s="123"/>
      <c r="G53" s="123"/>
      <c r="H53" s="123"/>
      <c r="I53" s="123"/>
      <c r="J53" s="123"/>
    </row>
    <row r="54" spans="1:10" s="137" customFormat="1">
      <c r="A54" s="136"/>
      <c r="B54" s="136"/>
      <c r="C54" s="138"/>
      <c r="D54" s="138"/>
      <c r="E54" s="138"/>
      <c r="F54" s="123"/>
      <c r="G54" s="123"/>
      <c r="H54" s="123"/>
      <c r="I54" s="123"/>
      <c r="J54" s="123"/>
    </row>
    <row r="55" spans="1:10" s="137" customFormat="1">
      <c r="A55" s="136"/>
      <c r="B55" s="136"/>
      <c r="C55" s="138"/>
      <c r="D55" s="138"/>
      <c r="E55" s="138"/>
      <c r="F55" s="123"/>
      <c r="G55" s="123"/>
      <c r="H55" s="123"/>
      <c r="I55" s="123"/>
      <c r="J55" s="123"/>
    </row>
    <row r="56" spans="1:10" s="137" customFormat="1">
      <c r="A56" s="136"/>
      <c r="B56" s="136"/>
      <c r="C56" s="138"/>
      <c r="D56" s="138"/>
      <c r="E56" s="138"/>
      <c r="F56" s="123"/>
      <c r="G56" s="123"/>
      <c r="H56" s="123"/>
      <c r="I56" s="123"/>
      <c r="J56" s="123"/>
    </row>
    <row r="57" spans="1:10" s="137" customFormat="1">
      <c r="A57" s="136"/>
      <c r="B57" s="136"/>
      <c r="C57" s="138"/>
      <c r="D57" s="138"/>
      <c r="E57" s="138"/>
      <c r="F57" s="123"/>
      <c r="G57" s="123"/>
      <c r="H57" s="123"/>
      <c r="I57" s="123"/>
      <c r="J57" s="123"/>
    </row>
    <row r="58" spans="1:10" s="137" customFormat="1">
      <c r="A58" s="136"/>
      <c r="B58" s="136"/>
      <c r="C58" s="138"/>
      <c r="D58" s="138"/>
      <c r="E58" s="138"/>
      <c r="F58" s="123"/>
      <c r="G58" s="123"/>
      <c r="H58" s="123"/>
      <c r="I58" s="123"/>
      <c r="J58" s="123"/>
    </row>
    <row r="59" spans="1:10" s="137" customFormat="1">
      <c r="A59" s="136"/>
      <c r="B59" s="136"/>
      <c r="C59" s="138"/>
      <c r="D59" s="138"/>
      <c r="E59" s="138"/>
      <c r="F59" s="123"/>
      <c r="G59" s="123"/>
      <c r="H59" s="123"/>
      <c r="I59" s="123"/>
      <c r="J59" s="123"/>
    </row>
    <row r="60" spans="1:10" s="137" customFormat="1">
      <c r="A60" s="136"/>
      <c r="B60" s="136"/>
      <c r="C60" s="138"/>
      <c r="D60" s="138"/>
      <c r="E60" s="138"/>
      <c r="F60" s="123"/>
      <c r="G60" s="123"/>
      <c r="H60" s="123"/>
      <c r="I60" s="123"/>
      <c r="J60" s="123"/>
    </row>
    <row r="61" spans="1:10" s="137" customFormat="1">
      <c r="A61" s="136"/>
      <c r="B61" s="136"/>
      <c r="C61" s="138"/>
      <c r="D61" s="138"/>
      <c r="E61" s="138"/>
      <c r="F61" s="123"/>
      <c r="G61" s="123"/>
      <c r="H61" s="123"/>
      <c r="I61" s="123"/>
      <c r="J61" s="123"/>
    </row>
    <row r="62" spans="1:10" s="137" customFormat="1">
      <c r="A62" s="136"/>
      <c r="B62" s="136"/>
      <c r="C62" s="138"/>
      <c r="D62" s="138"/>
      <c r="E62" s="138"/>
      <c r="F62" s="123"/>
      <c r="G62" s="123"/>
      <c r="H62" s="123"/>
      <c r="I62" s="123"/>
      <c r="J62" s="123"/>
    </row>
    <row r="63" spans="1:10" s="137" customFormat="1">
      <c r="A63" s="136"/>
      <c r="B63" s="136"/>
      <c r="C63" s="138"/>
      <c r="D63" s="138"/>
      <c r="E63" s="138"/>
      <c r="F63" s="123"/>
      <c r="G63" s="123"/>
      <c r="H63" s="123"/>
      <c r="I63" s="123"/>
      <c r="J63" s="123"/>
    </row>
    <row r="64" spans="1:10" s="137" customFormat="1">
      <c r="A64" s="136"/>
      <c r="B64" s="136"/>
      <c r="C64" s="138"/>
      <c r="D64" s="138"/>
      <c r="E64" s="138"/>
      <c r="F64" s="123"/>
      <c r="G64" s="123"/>
      <c r="H64" s="123"/>
      <c r="I64" s="123"/>
      <c r="J64" s="123"/>
    </row>
    <row r="65" spans="1:10" s="137" customFormat="1">
      <c r="A65" s="136"/>
      <c r="B65" s="136"/>
      <c r="C65" s="138"/>
      <c r="D65" s="138"/>
      <c r="E65" s="138"/>
      <c r="F65" s="123"/>
      <c r="G65" s="123"/>
      <c r="H65" s="123"/>
      <c r="I65" s="123"/>
      <c r="J65" s="123"/>
    </row>
    <row r="66" spans="1:10" s="137" customFormat="1">
      <c r="A66" s="136"/>
      <c r="B66" s="136"/>
      <c r="C66" s="138"/>
      <c r="D66" s="138"/>
      <c r="E66" s="138"/>
      <c r="F66" s="123"/>
      <c r="G66" s="123"/>
      <c r="H66" s="123"/>
      <c r="I66" s="123"/>
      <c r="J66" s="123"/>
    </row>
    <row r="67" spans="1:10" s="137" customFormat="1">
      <c r="A67" s="136"/>
      <c r="B67" s="136"/>
      <c r="C67" s="138"/>
      <c r="D67" s="138"/>
      <c r="E67" s="138"/>
      <c r="F67" s="123"/>
      <c r="G67" s="123"/>
      <c r="H67" s="123"/>
      <c r="I67" s="123"/>
      <c r="J67" s="123"/>
    </row>
    <row r="68" spans="1:10" s="137" customFormat="1">
      <c r="A68" s="136"/>
      <c r="B68" s="136"/>
      <c r="C68" s="138"/>
      <c r="D68" s="138"/>
      <c r="E68" s="138"/>
      <c r="F68" s="123"/>
      <c r="G68" s="123"/>
      <c r="H68" s="123"/>
      <c r="I68" s="123"/>
      <c r="J68" s="123"/>
    </row>
    <row r="69" spans="1:10" s="137" customFormat="1">
      <c r="A69" s="136"/>
      <c r="B69" s="136"/>
      <c r="C69" s="138"/>
      <c r="D69" s="138"/>
      <c r="E69" s="138"/>
      <c r="F69" s="123"/>
      <c r="G69" s="123"/>
      <c r="H69" s="123"/>
      <c r="I69" s="123"/>
      <c r="J69" s="123"/>
    </row>
    <row r="70" spans="1:10" s="137" customFormat="1">
      <c r="A70" s="136"/>
      <c r="B70" s="136"/>
      <c r="C70" s="138"/>
      <c r="D70" s="138"/>
      <c r="E70" s="138"/>
      <c r="F70" s="123"/>
      <c r="G70" s="123"/>
      <c r="H70" s="123"/>
      <c r="I70" s="123"/>
      <c r="J70" s="123"/>
    </row>
    <row r="71" spans="1:10" s="137" customFormat="1">
      <c r="A71" s="136"/>
      <c r="B71" s="136"/>
      <c r="C71" s="138"/>
      <c r="D71" s="138"/>
      <c r="E71" s="138"/>
      <c r="F71" s="123"/>
      <c r="G71" s="123"/>
      <c r="H71" s="123"/>
      <c r="I71" s="123"/>
      <c r="J71" s="123"/>
    </row>
    <row r="72" spans="1:10" s="137" customFormat="1">
      <c r="A72" s="136"/>
      <c r="B72" s="136"/>
      <c r="C72" s="138"/>
      <c r="D72" s="138"/>
      <c r="E72" s="138"/>
      <c r="F72" s="123"/>
      <c r="G72" s="123"/>
      <c r="H72" s="123"/>
      <c r="I72" s="123"/>
      <c r="J72" s="123"/>
    </row>
    <row r="73" spans="1:10" s="137" customFormat="1">
      <c r="A73" s="136"/>
      <c r="B73" s="136"/>
      <c r="C73" s="138"/>
      <c r="D73" s="138"/>
      <c r="E73" s="138"/>
      <c r="F73" s="123"/>
      <c r="G73" s="123"/>
      <c r="H73" s="123"/>
      <c r="I73" s="123"/>
      <c r="J73" s="123"/>
    </row>
    <row r="74" spans="1:10" s="137" customFormat="1">
      <c r="A74" s="136"/>
      <c r="B74" s="136"/>
      <c r="C74" s="138"/>
      <c r="D74" s="138"/>
      <c r="E74" s="138"/>
      <c r="F74" s="123"/>
      <c r="G74" s="123"/>
      <c r="H74" s="123"/>
      <c r="I74" s="123"/>
      <c r="J74" s="123"/>
    </row>
    <row r="75" spans="1:10" s="137" customFormat="1">
      <c r="A75" s="136"/>
      <c r="B75" s="136"/>
      <c r="C75" s="138"/>
      <c r="D75" s="138"/>
      <c r="E75" s="138"/>
      <c r="F75" s="123"/>
      <c r="G75" s="123"/>
      <c r="H75" s="123"/>
      <c r="I75" s="123"/>
      <c r="J75" s="123"/>
    </row>
    <row r="76" spans="1:10" s="137" customFormat="1">
      <c r="A76" s="136"/>
      <c r="B76" s="136"/>
      <c r="C76" s="138"/>
      <c r="D76" s="138"/>
      <c r="E76" s="138"/>
      <c r="F76" s="123"/>
      <c r="G76" s="123"/>
      <c r="H76" s="123"/>
      <c r="I76" s="123"/>
      <c r="J76" s="123"/>
    </row>
    <row r="77" spans="1:10" s="137" customFormat="1">
      <c r="A77" s="136"/>
      <c r="B77" s="136"/>
      <c r="C77" s="138"/>
      <c r="D77" s="138"/>
      <c r="E77" s="138"/>
      <c r="F77" s="123"/>
      <c r="G77" s="123"/>
      <c r="H77" s="123"/>
      <c r="I77" s="123"/>
      <c r="J77" s="123"/>
    </row>
    <row r="78" spans="1:10" s="137" customFormat="1">
      <c r="A78" s="136"/>
      <c r="B78" s="136"/>
      <c r="C78" s="138"/>
      <c r="D78" s="138"/>
      <c r="E78" s="138"/>
      <c r="F78" s="123"/>
      <c r="G78" s="123"/>
      <c r="H78" s="123"/>
      <c r="I78" s="123"/>
      <c r="J78" s="123"/>
    </row>
    <row r="79" spans="1:10" s="137" customFormat="1">
      <c r="A79" s="136"/>
      <c r="B79" s="136"/>
      <c r="C79" s="138"/>
      <c r="D79" s="138"/>
      <c r="E79" s="138"/>
      <c r="F79" s="123"/>
      <c r="G79" s="123"/>
      <c r="H79" s="123"/>
      <c r="I79" s="123"/>
      <c r="J79" s="123"/>
    </row>
    <row r="80" spans="1:10" s="137" customFormat="1">
      <c r="A80" s="136"/>
      <c r="B80" s="136"/>
      <c r="C80" s="138"/>
      <c r="D80" s="138"/>
      <c r="E80" s="138"/>
      <c r="F80" s="123"/>
      <c r="G80" s="123"/>
      <c r="H80" s="123"/>
      <c r="I80" s="123"/>
      <c r="J80" s="123"/>
    </row>
    <row r="81" spans="1:10" s="137" customFormat="1">
      <c r="A81" s="136"/>
      <c r="B81" s="136"/>
      <c r="C81" s="138"/>
      <c r="D81" s="138"/>
      <c r="E81" s="138"/>
      <c r="F81" s="123"/>
      <c r="G81" s="123"/>
      <c r="H81" s="123"/>
      <c r="I81" s="123"/>
      <c r="J81" s="123"/>
    </row>
    <row r="82" spans="1:10" s="137" customFormat="1">
      <c r="A82" s="136"/>
      <c r="B82" s="136"/>
      <c r="C82" s="138"/>
      <c r="D82" s="138"/>
      <c r="E82" s="138"/>
      <c r="F82" s="123"/>
      <c r="G82" s="123"/>
      <c r="H82" s="123"/>
      <c r="I82" s="123"/>
      <c r="J82" s="123"/>
    </row>
    <row r="83" spans="1:10" s="137" customFormat="1">
      <c r="A83" s="136"/>
      <c r="B83" s="136"/>
      <c r="C83" s="138"/>
      <c r="D83" s="138"/>
      <c r="E83" s="138"/>
      <c r="F83" s="123"/>
      <c r="G83" s="123"/>
      <c r="H83" s="123"/>
      <c r="I83" s="123"/>
      <c r="J83" s="123"/>
    </row>
    <row r="84" spans="1:10" s="137" customFormat="1">
      <c r="A84" s="136"/>
      <c r="B84" s="136"/>
      <c r="C84" s="138"/>
      <c r="D84" s="138"/>
      <c r="E84" s="138"/>
      <c r="F84" s="123"/>
      <c r="G84" s="123"/>
      <c r="H84" s="123"/>
      <c r="I84" s="123"/>
      <c r="J84" s="123"/>
    </row>
    <row r="85" spans="1:10" s="137" customFormat="1">
      <c r="A85" s="136"/>
      <c r="B85" s="136"/>
      <c r="C85" s="138"/>
      <c r="D85" s="138"/>
      <c r="E85" s="138"/>
      <c r="F85" s="123"/>
      <c r="G85" s="123"/>
      <c r="H85" s="123"/>
      <c r="I85" s="123"/>
      <c r="J85" s="123"/>
    </row>
    <row r="86" spans="1:10" s="137" customFormat="1">
      <c r="A86" s="136"/>
      <c r="B86" s="136"/>
      <c r="C86" s="138"/>
      <c r="D86" s="138"/>
      <c r="E86" s="138"/>
      <c r="F86" s="123"/>
      <c r="G86" s="123"/>
      <c r="H86" s="123"/>
      <c r="I86" s="123"/>
      <c r="J86" s="123"/>
    </row>
    <row r="87" spans="1:10" s="137" customFormat="1">
      <c r="A87" s="136"/>
      <c r="B87" s="136"/>
      <c r="C87" s="138"/>
      <c r="D87" s="138"/>
      <c r="E87" s="138"/>
      <c r="F87" s="123"/>
      <c r="G87" s="123"/>
      <c r="H87" s="123"/>
      <c r="I87" s="123"/>
      <c r="J87" s="123"/>
    </row>
    <row r="88" spans="1:10" s="137" customFormat="1">
      <c r="A88" s="136"/>
      <c r="B88" s="136"/>
      <c r="C88" s="138"/>
      <c r="D88" s="138"/>
      <c r="E88" s="138"/>
      <c r="F88" s="123"/>
      <c r="G88" s="123"/>
      <c r="H88" s="123"/>
      <c r="I88" s="123"/>
      <c r="J88" s="123"/>
    </row>
    <row r="89" spans="1:10" s="137" customFormat="1">
      <c r="A89" s="136"/>
      <c r="B89" s="136"/>
      <c r="C89" s="138"/>
      <c r="D89" s="138"/>
      <c r="E89" s="138"/>
      <c r="F89" s="123"/>
      <c r="G89" s="123"/>
      <c r="H89" s="123"/>
      <c r="I89" s="123"/>
      <c r="J89" s="123"/>
    </row>
    <row r="90" spans="1:10" s="137" customFormat="1">
      <c r="A90" s="136"/>
      <c r="B90" s="136"/>
      <c r="C90" s="138"/>
      <c r="D90" s="138"/>
      <c r="E90" s="138"/>
      <c r="F90" s="123"/>
      <c r="G90" s="123"/>
      <c r="H90" s="123"/>
      <c r="I90" s="123"/>
      <c r="J90" s="123"/>
    </row>
    <row r="91" spans="1:10" s="137" customFormat="1">
      <c r="A91" s="136"/>
      <c r="B91" s="136"/>
      <c r="C91" s="138"/>
      <c r="D91" s="138"/>
      <c r="E91" s="138"/>
      <c r="F91" s="123"/>
      <c r="G91" s="123"/>
      <c r="H91" s="123"/>
      <c r="I91" s="123"/>
      <c r="J91" s="123"/>
    </row>
    <row r="92" spans="1:10" s="137" customFormat="1">
      <c r="A92" s="136"/>
      <c r="B92" s="136"/>
      <c r="C92" s="138"/>
      <c r="D92" s="138"/>
      <c r="E92" s="138"/>
      <c r="F92" s="123"/>
      <c r="G92" s="123"/>
      <c r="H92" s="123"/>
      <c r="I92" s="123"/>
      <c r="J92" s="123"/>
    </row>
    <row r="93" spans="1:10" s="137" customFormat="1">
      <c r="A93" s="136"/>
      <c r="B93" s="136"/>
      <c r="C93" s="138"/>
      <c r="D93" s="138"/>
      <c r="E93" s="138"/>
      <c r="F93" s="123"/>
      <c r="G93" s="123"/>
      <c r="H93" s="123"/>
      <c r="I93" s="123"/>
      <c r="J93" s="123"/>
    </row>
    <row r="94" spans="1:10" s="137" customFormat="1">
      <c r="A94" s="136"/>
      <c r="B94" s="136"/>
      <c r="C94" s="138"/>
      <c r="D94" s="138"/>
      <c r="E94" s="138"/>
      <c r="F94" s="123"/>
      <c r="G94" s="123"/>
      <c r="H94" s="123"/>
      <c r="I94" s="123"/>
      <c r="J94" s="123"/>
    </row>
    <row r="95" spans="1:10" s="137" customFormat="1">
      <c r="A95" s="136"/>
      <c r="B95" s="136"/>
      <c r="C95" s="138"/>
      <c r="D95" s="138"/>
      <c r="E95" s="138"/>
      <c r="F95" s="123"/>
      <c r="G95" s="123"/>
      <c r="H95" s="123"/>
      <c r="I95" s="123"/>
      <c r="J95" s="123"/>
    </row>
    <row r="96" spans="1:10" s="137" customFormat="1">
      <c r="A96" s="136"/>
      <c r="B96" s="136"/>
      <c r="C96" s="138"/>
      <c r="D96" s="138"/>
      <c r="E96" s="138"/>
      <c r="F96" s="123"/>
      <c r="G96" s="123"/>
      <c r="H96" s="123"/>
      <c r="I96" s="123"/>
      <c r="J96" s="123"/>
    </row>
    <row r="97" spans="1:10" s="137" customFormat="1">
      <c r="A97" s="136"/>
      <c r="B97" s="136"/>
      <c r="C97" s="138"/>
      <c r="D97" s="138"/>
      <c r="E97" s="138"/>
      <c r="F97" s="123"/>
      <c r="G97" s="123"/>
      <c r="H97" s="123"/>
      <c r="I97" s="123"/>
      <c r="J97" s="123"/>
    </row>
    <row r="98" spans="1:10" s="137" customFormat="1">
      <c r="A98" s="136"/>
      <c r="B98" s="136"/>
      <c r="C98" s="138"/>
      <c r="D98" s="138"/>
      <c r="E98" s="138"/>
      <c r="F98" s="123"/>
      <c r="G98" s="123"/>
      <c r="H98" s="123"/>
      <c r="I98" s="123"/>
      <c r="J98" s="123"/>
    </row>
    <row r="99" spans="1:10" s="137" customFormat="1">
      <c r="A99" s="136"/>
      <c r="B99" s="136"/>
      <c r="C99" s="138"/>
      <c r="D99" s="138"/>
      <c r="E99" s="138"/>
      <c r="F99" s="123"/>
      <c r="G99" s="123"/>
      <c r="H99" s="123"/>
      <c r="I99" s="123"/>
      <c r="J99" s="123"/>
    </row>
    <row r="100" spans="1:10" s="137" customFormat="1">
      <c r="A100" s="136"/>
      <c r="B100" s="136"/>
      <c r="C100" s="138"/>
      <c r="D100" s="138"/>
      <c r="E100" s="138"/>
      <c r="F100" s="123"/>
      <c r="G100" s="123"/>
      <c r="H100" s="123"/>
      <c r="I100" s="123"/>
      <c r="J100" s="123"/>
    </row>
    <row r="101" spans="1:10" s="137" customFormat="1">
      <c r="A101" s="136"/>
      <c r="B101" s="136"/>
      <c r="C101" s="138"/>
      <c r="D101" s="138"/>
      <c r="E101" s="138"/>
      <c r="F101" s="123"/>
      <c r="G101" s="123"/>
      <c r="H101" s="123"/>
      <c r="I101" s="123"/>
      <c r="J101" s="123"/>
    </row>
    <row r="102" spans="1:10" s="137" customFormat="1">
      <c r="A102" s="136"/>
      <c r="B102" s="136"/>
      <c r="C102" s="138"/>
      <c r="D102" s="138"/>
      <c r="E102" s="138"/>
      <c r="F102" s="123"/>
      <c r="G102" s="123"/>
      <c r="H102" s="123"/>
      <c r="I102" s="123"/>
      <c r="J102" s="123"/>
    </row>
    <row r="103" spans="1:10" s="137" customFormat="1">
      <c r="A103" s="136"/>
      <c r="B103" s="136"/>
      <c r="C103" s="138"/>
      <c r="D103" s="138"/>
      <c r="E103" s="138"/>
      <c r="F103" s="123"/>
      <c r="G103" s="123"/>
      <c r="H103" s="123"/>
      <c r="I103" s="123"/>
      <c r="J103" s="123"/>
    </row>
    <row r="104" spans="1:10" s="137" customFormat="1">
      <c r="A104" s="136"/>
      <c r="B104" s="136"/>
      <c r="C104" s="138"/>
      <c r="D104" s="138"/>
      <c r="E104" s="138"/>
      <c r="F104" s="123"/>
      <c r="G104" s="123"/>
      <c r="H104" s="123"/>
      <c r="I104" s="123"/>
      <c r="J104" s="123"/>
    </row>
    <row r="105" spans="1:10" s="137" customFormat="1">
      <c r="A105" s="136"/>
      <c r="B105" s="136"/>
      <c r="C105" s="138"/>
      <c r="D105" s="138"/>
      <c r="E105" s="138"/>
      <c r="F105" s="123"/>
      <c r="G105" s="123"/>
      <c r="H105" s="123"/>
      <c r="I105" s="123"/>
      <c r="J105" s="123"/>
    </row>
    <row r="106" spans="1:10" s="137" customFormat="1">
      <c r="A106" s="136"/>
      <c r="B106" s="136"/>
      <c r="C106" s="138"/>
      <c r="D106" s="138"/>
      <c r="E106" s="138"/>
      <c r="F106" s="123"/>
      <c r="G106" s="123"/>
      <c r="H106" s="123"/>
      <c r="I106" s="123"/>
      <c r="J106" s="123"/>
    </row>
    <row r="107" spans="1:10" s="137" customFormat="1">
      <c r="A107" s="136"/>
      <c r="B107" s="136"/>
      <c r="C107" s="138"/>
      <c r="D107" s="138"/>
      <c r="E107" s="138"/>
      <c r="F107" s="123"/>
      <c r="G107" s="123"/>
      <c r="H107" s="123"/>
      <c r="I107" s="123"/>
      <c r="J107" s="123"/>
    </row>
    <row r="108" spans="1:10" s="137" customFormat="1">
      <c r="A108" s="136"/>
      <c r="B108" s="136"/>
      <c r="C108" s="138"/>
      <c r="D108" s="138"/>
      <c r="E108" s="138"/>
      <c r="F108" s="123"/>
      <c r="G108" s="123"/>
      <c r="H108" s="123"/>
      <c r="I108" s="123"/>
      <c r="J108" s="123"/>
    </row>
    <row r="109" spans="1:10" s="137" customFormat="1">
      <c r="A109" s="136"/>
      <c r="B109" s="136"/>
      <c r="C109" s="138"/>
      <c r="D109" s="138"/>
      <c r="E109" s="138"/>
      <c r="F109" s="123"/>
      <c r="G109" s="123"/>
      <c r="H109" s="123"/>
      <c r="I109" s="123"/>
      <c r="J109" s="123"/>
    </row>
    <row r="110" spans="1:10" s="137" customFormat="1">
      <c r="A110" s="136"/>
      <c r="B110" s="136"/>
      <c r="C110" s="138"/>
      <c r="D110" s="138"/>
      <c r="E110" s="138"/>
      <c r="F110" s="123"/>
      <c r="G110" s="123"/>
      <c r="H110" s="123"/>
      <c r="I110" s="123"/>
      <c r="J110" s="123"/>
    </row>
    <row r="111" spans="1:10" s="137" customFormat="1">
      <c r="A111" s="136"/>
      <c r="B111" s="136"/>
      <c r="C111" s="138"/>
      <c r="D111" s="138"/>
      <c r="E111" s="138"/>
      <c r="F111" s="123"/>
      <c r="G111" s="123"/>
      <c r="H111" s="123"/>
      <c r="I111" s="123"/>
      <c r="J111" s="123"/>
    </row>
    <row r="112" spans="1:10" s="137" customFormat="1">
      <c r="A112" s="136"/>
      <c r="B112" s="136"/>
      <c r="C112" s="138"/>
      <c r="D112" s="138"/>
      <c r="E112" s="138"/>
      <c r="F112" s="123"/>
      <c r="G112" s="123"/>
      <c r="H112" s="123"/>
      <c r="I112" s="123"/>
      <c r="J112" s="123"/>
    </row>
    <row r="113" spans="1:10" s="137" customFormat="1">
      <c r="A113" s="136"/>
      <c r="B113" s="136"/>
      <c r="C113" s="138"/>
      <c r="D113" s="138"/>
      <c r="E113" s="138"/>
      <c r="F113" s="123"/>
      <c r="G113" s="123"/>
      <c r="H113" s="123"/>
      <c r="I113" s="123"/>
      <c r="J113" s="123"/>
    </row>
    <row r="114" spans="1:10" s="137" customFormat="1">
      <c r="A114" s="136"/>
      <c r="B114" s="136"/>
      <c r="C114" s="138"/>
      <c r="D114" s="138"/>
      <c r="E114" s="138"/>
      <c r="F114" s="123"/>
      <c r="G114" s="123"/>
      <c r="H114" s="123"/>
      <c r="I114" s="123"/>
      <c r="J114" s="123"/>
    </row>
    <row r="115" spans="1:10" s="137" customFormat="1">
      <c r="A115" s="136"/>
      <c r="B115" s="136"/>
      <c r="C115" s="138"/>
      <c r="D115" s="138"/>
      <c r="E115" s="138"/>
      <c r="F115" s="123"/>
      <c r="G115" s="123"/>
      <c r="H115" s="123"/>
      <c r="I115" s="123"/>
      <c r="J115" s="123"/>
    </row>
    <row r="116" spans="1:10" s="137" customFormat="1">
      <c r="A116" s="136"/>
      <c r="B116" s="136"/>
      <c r="C116" s="138"/>
      <c r="D116" s="138"/>
      <c r="E116" s="138"/>
      <c r="F116" s="123"/>
      <c r="G116" s="123"/>
      <c r="H116" s="123"/>
      <c r="I116" s="123"/>
      <c r="J116" s="123"/>
    </row>
    <row r="117" spans="1:10" s="137" customFormat="1">
      <c r="A117" s="136"/>
      <c r="B117" s="136"/>
      <c r="C117" s="138"/>
      <c r="D117" s="138"/>
      <c r="E117" s="138"/>
      <c r="F117" s="123"/>
      <c r="G117" s="123"/>
      <c r="H117" s="123"/>
      <c r="I117" s="123"/>
      <c r="J117" s="123"/>
    </row>
    <row r="118" spans="1:10" s="137" customFormat="1">
      <c r="A118" s="136"/>
      <c r="B118" s="136"/>
      <c r="C118" s="138"/>
      <c r="D118" s="138"/>
      <c r="E118" s="138"/>
      <c r="F118" s="123"/>
      <c r="G118" s="123"/>
      <c r="H118" s="123"/>
      <c r="I118" s="123"/>
      <c r="J118" s="123"/>
    </row>
    <row r="119" spans="1:10" s="137" customFormat="1">
      <c r="A119" s="136"/>
      <c r="B119" s="136"/>
      <c r="C119" s="138"/>
      <c r="D119" s="138"/>
      <c r="E119" s="138"/>
      <c r="F119" s="123"/>
      <c r="G119" s="123"/>
      <c r="H119" s="123"/>
      <c r="I119" s="123"/>
      <c r="J119" s="123"/>
    </row>
    <row r="120" spans="1:10" s="137" customFormat="1">
      <c r="A120" s="136"/>
      <c r="B120" s="136"/>
      <c r="C120" s="138"/>
      <c r="D120" s="138"/>
      <c r="E120" s="138"/>
      <c r="F120" s="123"/>
      <c r="G120" s="123"/>
      <c r="H120" s="123"/>
      <c r="I120" s="123"/>
      <c r="J120" s="123"/>
    </row>
    <row r="121" spans="1:10" s="137" customFormat="1">
      <c r="A121" s="136"/>
      <c r="B121" s="136"/>
      <c r="C121" s="138"/>
      <c r="D121" s="138"/>
      <c r="E121" s="138"/>
      <c r="F121" s="123"/>
      <c r="G121" s="123"/>
      <c r="H121" s="123"/>
      <c r="I121" s="123"/>
      <c r="J121" s="123"/>
    </row>
    <row r="122" spans="1:10" s="137" customFormat="1">
      <c r="A122" s="136"/>
      <c r="B122" s="136"/>
      <c r="C122" s="138"/>
      <c r="D122" s="138"/>
      <c r="E122" s="138"/>
      <c r="F122" s="123"/>
      <c r="G122" s="123"/>
      <c r="H122" s="123"/>
      <c r="I122" s="123"/>
      <c r="J122" s="123"/>
    </row>
    <row r="123" spans="1:10" s="137" customFormat="1">
      <c r="A123" s="136"/>
      <c r="B123" s="136"/>
      <c r="C123" s="138"/>
      <c r="D123" s="138"/>
      <c r="E123" s="138"/>
      <c r="F123" s="123"/>
      <c r="G123" s="123"/>
      <c r="H123" s="123"/>
      <c r="I123" s="123"/>
      <c r="J123" s="123"/>
    </row>
    <row r="124" spans="1:10" s="137" customFormat="1">
      <c r="A124" s="136"/>
      <c r="B124" s="136"/>
      <c r="C124" s="138"/>
      <c r="D124" s="138"/>
      <c r="E124" s="138"/>
      <c r="F124" s="123"/>
      <c r="G124" s="123"/>
      <c r="H124" s="123"/>
      <c r="I124" s="123"/>
      <c r="J124" s="123"/>
    </row>
    <row r="125" spans="1:10" s="137" customFormat="1">
      <c r="A125" s="136"/>
      <c r="B125" s="136"/>
      <c r="C125" s="138"/>
      <c r="D125" s="138"/>
      <c r="E125" s="138"/>
      <c r="F125" s="123"/>
      <c r="G125" s="123"/>
      <c r="H125" s="123"/>
      <c r="I125" s="123"/>
      <c r="J125" s="123"/>
    </row>
    <row r="126" spans="1:10" s="137" customFormat="1">
      <c r="A126" s="136"/>
      <c r="B126" s="136"/>
      <c r="C126" s="138"/>
      <c r="D126" s="138"/>
      <c r="E126" s="138"/>
      <c r="F126" s="123"/>
      <c r="G126" s="123"/>
      <c r="H126" s="123"/>
      <c r="I126" s="123"/>
      <c r="J126" s="123"/>
    </row>
    <row r="127" spans="1:10" s="137" customFormat="1">
      <c r="A127" s="136"/>
      <c r="B127" s="136"/>
      <c r="C127" s="138"/>
      <c r="D127" s="138"/>
      <c r="E127" s="138"/>
      <c r="F127" s="123"/>
      <c r="G127" s="123"/>
      <c r="H127" s="123"/>
      <c r="I127" s="123"/>
      <c r="J127" s="123"/>
    </row>
    <row r="128" spans="1:10" s="137" customFormat="1">
      <c r="A128" s="136"/>
      <c r="B128" s="136"/>
      <c r="C128" s="138"/>
      <c r="D128" s="138"/>
      <c r="E128" s="138"/>
      <c r="F128" s="123"/>
      <c r="G128" s="123"/>
      <c r="H128" s="123"/>
      <c r="I128" s="123"/>
      <c r="J128" s="123"/>
    </row>
    <row r="129" spans="1:10" s="137" customFormat="1">
      <c r="A129" s="136"/>
      <c r="B129" s="136"/>
      <c r="C129" s="138"/>
      <c r="D129" s="138"/>
      <c r="E129" s="138"/>
      <c r="F129" s="123"/>
      <c r="G129" s="123"/>
      <c r="H129" s="123"/>
      <c r="I129" s="123"/>
      <c r="J129" s="123"/>
    </row>
    <row r="130" spans="1:10" s="137" customFormat="1">
      <c r="A130" s="136"/>
      <c r="B130" s="136"/>
      <c r="C130" s="138"/>
      <c r="D130" s="138"/>
      <c r="E130" s="138"/>
      <c r="F130" s="123"/>
      <c r="G130" s="123"/>
      <c r="H130" s="123"/>
      <c r="I130" s="123"/>
      <c r="J130" s="123"/>
    </row>
    <row r="131" spans="1:10" s="137" customFormat="1">
      <c r="A131" s="136"/>
      <c r="B131" s="136"/>
      <c r="C131" s="138"/>
      <c r="D131" s="138"/>
      <c r="E131" s="138"/>
      <c r="F131" s="123"/>
      <c r="G131" s="123"/>
      <c r="H131" s="123"/>
      <c r="I131" s="123"/>
      <c r="J131" s="123"/>
    </row>
    <row r="132" spans="1:10" s="137" customFormat="1">
      <c r="A132" s="136"/>
      <c r="B132" s="136"/>
      <c r="C132" s="138"/>
      <c r="D132" s="138"/>
      <c r="E132" s="138"/>
      <c r="F132" s="123"/>
      <c r="G132" s="123"/>
      <c r="H132" s="123"/>
      <c r="I132" s="123"/>
      <c r="J132" s="123"/>
    </row>
    <row r="133" spans="1:10" s="137" customFormat="1">
      <c r="A133" s="136"/>
      <c r="B133" s="136"/>
      <c r="C133" s="138"/>
      <c r="D133" s="138"/>
      <c r="E133" s="138"/>
      <c r="F133" s="123"/>
      <c r="G133" s="123"/>
      <c r="H133" s="123"/>
      <c r="I133" s="123"/>
      <c r="J133" s="123"/>
    </row>
    <row r="134" spans="1:10" s="137" customFormat="1">
      <c r="A134" s="136"/>
      <c r="B134" s="136"/>
      <c r="C134" s="138"/>
      <c r="D134" s="138"/>
      <c r="E134" s="138"/>
      <c r="F134" s="123"/>
      <c r="G134" s="123"/>
      <c r="H134" s="123"/>
      <c r="I134" s="123"/>
      <c r="J134" s="123"/>
    </row>
    <row r="135" spans="1:10" s="137" customFormat="1">
      <c r="A135" s="136"/>
      <c r="B135" s="136"/>
      <c r="C135" s="138"/>
      <c r="D135" s="138"/>
      <c r="E135" s="138"/>
      <c r="F135" s="123"/>
      <c r="G135" s="123"/>
      <c r="H135" s="123"/>
      <c r="I135" s="123"/>
      <c r="J135" s="123"/>
    </row>
    <row r="136" spans="1:10" s="137" customFormat="1">
      <c r="A136" s="136"/>
      <c r="B136" s="136"/>
      <c r="C136" s="138"/>
      <c r="D136" s="138"/>
      <c r="E136" s="138"/>
      <c r="F136" s="123"/>
      <c r="G136" s="123"/>
      <c r="H136" s="123"/>
      <c r="I136" s="123"/>
      <c r="J136" s="123"/>
    </row>
    <row r="137" spans="1:10" s="137" customFormat="1">
      <c r="A137" s="136"/>
      <c r="B137" s="136"/>
      <c r="C137" s="138"/>
      <c r="D137" s="138"/>
      <c r="E137" s="138"/>
      <c r="F137" s="123"/>
      <c r="G137" s="123"/>
      <c r="H137" s="123"/>
      <c r="I137" s="123"/>
      <c r="J137" s="123"/>
    </row>
    <row r="138" spans="1:10" s="137" customFormat="1">
      <c r="A138" s="136"/>
      <c r="B138" s="136"/>
      <c r="C138" s="138"/>
      <c r="D138" s="138"/>
      <c r="E138" s="138"/>
      <c r="F138" s="123"/>
      <c r="G138" s="123"/>
      <c r="H138" s="123"/>
      <c r="I138" s="123"/>
      <c r="J138" s="123"/>
    </row>
    <row r="139" spans="1:10" s="137" customFormat="1">
      <c r="A139" s="136"/>
      <c r="B139" s="136"/>
      <c r="C139" s="138"/>
      <c r="D139" s="138"/>
      <c r="E139" s="138"/>
      <c r="F139" s="123"/>
      <c r="G139" s="123"/>
      <c r="H139" s="123"/>
      <c r="I139" s="123"/>
      <c r="J139" s="123"/>
    </row>
    <row r="140" spans="1:10" s="137" customFormat="1">
      <c r="A140" s="136"/>
      <c r="B140" s="136"/>
      <c r="C140" s="138"/>
      <c r="D140" s="138"/>
      <c r="E140" s="138"/>
      <c r="F140" s="123"/>
      <c r="G140" s="123"/>
      <c r="H140" s="123"/>
      <c r="I140" s="123"/>
      <c r="J140" s="123"/>
    </row>
    <row r="141" spans="1:10" s="137" customFormat="1">
      <c r="A141" s="136"/>
      <c r="B141" s="136"/>
      <c r="C141" s="138"/>
      <c r="D141" s="138"/>
      <c r="E141" s="138"/>
      <c r="F141" s="123"/>
      <c r="G141" s="123"/>
      <c r="H141" s="123"/>
      <c r="I141" s="123"/>
      <c r="J141" s="123"/>
    </row>
    <row r="142" spans="1:10" s="137" customFormat="1">
      <c r="A142" s="136"/>
      <c r="B142" s="136"/>
      <c r="C142" s="138"/>
      <c r="D142" s="138"/>
      <c r="E142" s="138"/>
      <c r="F142" s="123"/>
      <c r="G142" s="123"/>
      <c r="H142" s="123"/>
      <c r="I142" s="123"/>
      <c r="J142" s="123"/>
    </row>
    <row r="143" spans="1:10" s="137" customFormat="1">
      <c r="A143" s="136"/>
      <c r="B143" s="136"/>
      <c r="C143" s="138"/>
      <c r="D143" s="138"/>
      <c r="E143" s="138"/>
      <c r="F143" s="123"/>
      <c r="G143" s="123"/>
      <c r="H143" s="123"/>
      <c r="I143" s="123"/>
      <c r="J143" s="123"/>
    </row>
    <row r="144" spans="1:10" s="137" customFormat="1">
      <c r="A144" s="136"/>
      <c r="B144" s="136"/>
      <c r="C144" s="138"/>
      <c r="D144" s="138"/>
      <c r="E144" s="138"/>
      <c r="F144" s="123"/>
      <c r="G144" s="123"/>
      <c r="H144" s="123"/>
      <c r="I144" s="123"/>
      <c r="J144" s="123"/>
    </row>
    <row r="145" spans="1:10" s="137" customFormat="1">
      <c r="A145" s="136"/>
      <c r="B145" s="136"/>
      <c r="C145" s="138"/>
      <c r="D145" s="138"/>
      <c r="E145" s="138"/>
      <c r="F145" s="123"/>
      <c r="G145" s="123"/>
      <c r="H145" s="123"/>
      <c r="I145" s="123"/>
      <c r="J145" s="123"/>
    </row>
    <row r="146" spans="1:10" s="137" customFormat="1">
      <c r="A146" s="136"/>
      <c r="B146" s="136"/>
      <c r="C146" s="138"/>
      <c r="D146" s="138"/>
      <c r="E146" s="138"/>
      <c r="F146" s="123"/>
      <c r="G146" s="123"/>
      <c r="H146" s="123"/>
      <c r="I146" s="123"/>
      <c r="J146" s="123"/>
    </row>
    <row r="147" spans="1:10" s="137" customFormat="1">
      <c r="A147" s="136"/>
      <c r="B147" s="136"/>
      <c r="C147" s="138"/>
      <c r="D147" s="138"/>
      <c r="E147" s="138"/>
      <c r="F147" s="123"/>
      <c r="G147" s="123"/>
      <c r="H147" s="123"/>
      <c r="I147" s="123"/>
      <c r="J147" s="123"/>
    </row>
    <row r="148" spans="1:10" s="137" customFormat="1">
      <c r="A148" s="136"/>
      <c r="B148" s="136"/>
      <c r="C148" s="138"/>
      <c r="D148" s="138"/>
      <c r="E148" s="138"/>
      <c r="F148" s="123"/>
      <c r="G148" s="123"/>
      <c r="H148" s="123"/>
      <c r="I148" s="123"/>
      <c r="J148" s="123"/>
    </row>
    <row r="149" spans="1:10" s="137" customFormat="1">
      <c r="A149" s="136"/>
      <c r="B149" s="136"/>
      <c r="C149" s="138"/>
      <c r="D149" s="138"/>
      <c r="E149" s="138"/>
      <c r="F149" s="123"/>
      <c r="G149" s="123"/>
      <c r="H149" s="123"/>
      <c r="I149" s="123"/>
      <c r="J149" s="123"/>
    </row>
    <row r="150" spans="1:10" s="137" customFormat="1">
      <c r="A150" s="136"/>
      <c r="B150" s="136"/>
      <c r="C150" s="138"/>
      <c r="D150" s="138"/>
      <c r="E150" s="138"/>
      <c r="F150" s="123"/>
      <c r="G150" s="123"/>
      <c r="H150" s="123"/>
      <c r="I150" s="123"/>
      <c r="J150" s="123"/>
    </row>
    <row r="151" spans="1:10" s="137" customFormat="1">
      <c r="A151" s="136"/>
      <c r="B151" s="136"/>
      <c r="C151" s="138"/>
      <c r="D151" s="138"/>
      <c r="E151" s="138"/>
      <c r="F151" s="123"/>
      <c r="G151" s="123"/>
      <c r="H151" s="123"/>
      <c r="I151" s="123"/>
      <c r="J151" s="123"/>
    </row>
    <row r="152" spans="1:10" s="137" customFormat="1">
      <c r="A152" s="136"/>
      <c r="B152" s="136"/>
      <c r="C152" s="138"/>
      <c r="D152" s="138"/>
      <c r="E152" s="138"/>
      <c r="F152" s="123"/>
      <c r="G152" s="123"/>
      <c r="H152" s="123"/>
      <c r="I152" s="123"/>
      <c r="J152" s="123"/>
    </row>
    <row r="153" spans="1:10" s="137" customFormat="1">
      <c r="A153" s="136"/>
      <c r="B153" s="136"/>
      <c r="C153" s="138"/>
      <c r="D153" s="138"/>
      <c r="E153" s="138"/>
      <c r="F153" s="123"/>
      <c r="G153" s="123"/>
      <c r="H153" s="123"/>
      <c r="I153" s="123"/>
      <c r="J153" s="123"/>
    </row>
    <row r="154" spans="1:10" s="137" customFormat="1">
      <c r="A154" s="136"/>
      <c r="B154" s="136"/>
      <c r="C154" s="138"/>
      <c r="D154" s="138"/>
      <c r="E154" s="138"/>
      <c r="F154" s="123"/>
      <c r="G154" s="123"/>
      <c r="H154" s="123"/>
      <c r="I154" s="123"/>
      <c r="J154" s="123"/>
    </row>
    <row r="155" spans="1:10" s="137" customFormat="1">
      <c r="A155" s="136"/>
      <c r="B155" s="136"/>
      <c r="C155" s="138"/>
      <c r="D155" s="138"/>
      <c r="E155" s="138"/>
      <c r="F155" s="123"/>
      <c r="G155" s="123"/>
      <c r="H155" s="123"/>
      <c r="I155" s="123"/>
      <c r="J155" s="123"/>
    </row>
    <row r="156" spans="1:10" s="137" customFormat="1">
      <c r="A156" s="136"/>
      <c r="B156" s="136"/>
      <c r="C156" s="138"/>
      <c r="D156" s="138"/>
      <c r="E156" s="138"/>
      <c r="F156" s="123"/>
      <c r="G156" s="123"/>
      <c r="H156" s="123"/>
      <c r="I156" s="123"/>
      <c r="J156" s="123"/>
    </row>
    <row r="157" spans="1:10" s="137" customFormat="1">
      <c r="A157" s="136"/>
      <c r="B157" s="136"/>
      <c r="C157" s="138"/>
      <c r="D157" s="138"/>
      <c r="E157" s="138"/>
      <c r="F157" s="123"/>
      <c r="G157" s="123"/>
      <c r="H157" s="123"/>
      <c r="I157" s="123"/>
      <c r="J157" s="123"/>
    </row>
    <row r="158" spans="1:10" s="137" customFormat="1">
      <c r="A158" s="136"/>
      <c r="B158" s="136"/>
      <c r="C158" s="138"/>
      <c r="D158" s="138"/>
      <c r="E158" s="138"/>
      <c r="F158" s="123"/>
      <c r="G158" s="123"/>
      <c r="H158" s="123"/>
      <c r="I158" s="123"/>
      <c r="J158" s="123"/>
    </row>
    <row r="159" spans="1:10" s="137" customFormat="1">
      <c r="A159" s="136"/>
      <c r="B159" s="136"/>
      <c r="C159" s="138"/>
      <c r="D159" s="138"/>
      <c r="E159" s="138"/>
      <c r="F159" s="123"/>
      <c r="G159" s="123"/>
      <c r="H159" s="123"/>
      <c r="I159" s="123"/>
      <c r="J159" s="123"/>
    </row>
    <row r="160" spans="1:10" s="137" customFormat="1">
      <c r="A160" s="136"/>
      <c r="B160" s="136"/>
      <c r="C160" s="138"/>
      <c r="D160" s="138"/>
      <c r="E160" s="138"/>
      <c r="F160" s="123"/>
      <c r="G160" s="123"/>
      <c r="H160" s="123"/>
      <c r="I160" s="123"/>
      <c r="J160" s="123"/>
    </row>
    <row r="161" spans="1:10" s="137" customFormat="1">
      <c r="A161" s="136"/>
      <c r="B161" s="136"/>
      <c r="C161" s="138"/>
      <c r="D161" s="138"/>
      <c r="E161" s="138"/>
      <c r="F161" s="123"/>
      <c r="G161" s="123"/>
      <c r="H161" s="123"/>
      <c r="I161" s="123"/>
      <c r="J161" s="123"/>
    </row>
    <row r="162" spans="1:10" s="137" customFormat="1">
      <c r="A162" s="136"/>
      <c r="B162" s="136"/>
      <c r="C162" s="138"/>
      <c r="D162" s="138"/>
      <c r="E162" s="138"/>
      <c r="F162" s="123"/>
      <c r="G162" s="123"/>
      <c r="H162" s="123"/>
      <c r="I162" s="123"/>
      <c r="J162" s="123"/>
    </row>
    <row r="163" spans="1:10" s="137" customFormat="1">
      <c r="A163" s="136"/>
      <c r="B163" s="136"/>
      <c r="C163" s="138"/>
      <c r="D163" s="138"/>
      <c r="E163" s="138"/>
      <c r="F163" s="123"/>
      <c r="G163" s="123"/>
      <c r="H163" s="123"/>
      <c r="I163" s="123"/>
      <c r="J163" s="123"/>
    </row>
    <row r="164" spans="1:10" s="137" customFormat="1">
      <c r="A164" s="136"/>
      <c r="B164" s="136"/>
      <c r="C164" s="138"/>
      <c r="D164" s="138"/>
      <c r="E164" s="138"/>
      <c r="F164" s="123"/>
      <c r="G164" s="123"/>
      <c r="H164" s="123"/>
      <c r="I164" s="123"/>
      <c r="J164" s="123"/>
    </row>
    <row r="165" spans="1:10" s="137" customFormat="1">
      <c r="A165" s="136"/>
      <c r="B165" s="136"/>
      <c r="C165" s="138"/>
      <c r="D165" s="138"/>
      <c r="E165" s="138"/>
      <c r="F165" s="123"/>
      <c r="G165" s="123"/>
      <c r="H165" s="123"/>
      <c r="I165" s="123"/>
      <c r="J165" s="123"/>
    </row>
    <row r="166" spans="1:10" s="137" customFormat="1">
      <c r="A166" s="136"/>
      <c r="B166" s="136"/>
      <c r="C166" s="138"/>
      <c r="D166" s="138"/>
      <c r="E166" s="138"/>
      <c r="F166" s="123"/>
      <c r="G166" s="123"/>
      <c r="H166" s="123"/>
      <c r="I166" s="123"/>
      <c r="J166" s="123"/>
    </row>
    <row r="167" spans="1:10" s="137" customFormat="1">
      <c r="A167" s="136"/>
      <c r="B167" s="136"/>
      <c r="C167" s="138"/>
      <c r="D167" s="138"/>
      <c r="E167" s="138"/>
      <c r="F167" s="123"/>
      <c r="G167" s="123"/>
      <c r="H167" s="123"/>
      <c r="I167" s="123"/>
      <c r="J167" s="123"/>
    </row>
    <row r="168" spans="1:10" s="137" customFormat="1">
      <c r="A168" s="136"/>
      <c r="B168" s="136"/>
      <c r="C168" s="138"/>
      <c r="D168" s="138"/>
      <c r="E168" s="138"/>
      <c r="F168" s="123"/>
      <c r="G168" s="123"/>
      <c r="H168" s="123"/>
      <c r="I168" s="123"/>
      <c r="J168" s="123"/>
    </row>
    <row r="169" spans="1:10" s="137" customFormat="1">
      <c r="A169" s="136"/>
      <c r="B169" s="136"/>
      <c r="C169" s="138"/>
      <c r="D169" s="138"/>
      <c r="E169" s="138"/>
      <c r="F169" s="123"/>
      <c r="G169" s="123"/>
      <c r="H169" s="123"/>
      <c r="I169" s="123"/>
      <c r="J169" s="123"/>
    </row>
    <row r="170" spans="1:10" s="137" customFormat="1">
      <c r="A170" s="136"/>
      <c r="B170" s="136"/>
      <c r="C170" s="138"/>
      <c r="D170" s="138"/>
      <c r="E170" s="138"/>
      <c r="F170" s="123"/>
      <c r="G170" s="123"/>
      <c r="H170" s="123"/>
      <c r="I170" s="123"/>
      <c r="J170" s="123"/>
    </row>
    <row r="171" spans="1:10" s="137" customFormat="1">
      <c r="A171" s="136"/>
      <c r="B171" s="136"/>
      <c r="C171" s="138"/>
      <c r="D171" s="138"/>
      <c r="E171" s="138"/>
      <c r="F171" s="123"/>
      <c r="G171" s="123"/>
      <c r="H171" s="123"/>
      <c r="I171" s="123"/>
      <c r="J171" s="123"/>
    </row>
    <row r="172" spans="1:10" s="137" customFormat="1">
      <c r="A172" s="136"/>
      <c r="B172" s="136"/>
      <c r="C172" s="138"/>
      <c r="D172" s="138"/>
      <c r="E172" s="138"/>
      <c r="F172" s="123"/>
      <c r="G172" s="123"/>
      <c r="H172" s="123"/>
      <c r="I172" s="123"/>
      <c r="J172" s="123"/>
    </row>
    <row r="173" spans="1:10" s="137" customFormat="1">
      <c r="A173" s="136"/>
      <c r="B173" s="136"/>
      <c r="C173" s="138"/>
      <c r="D173" s="138"/>
      <c r="E173" s="138"/>
      <c r="F173" s="123"/>
      <c r="G173" s="123"/>
      <c r="H173" s="123"/>
      <c r="I173" s="123"/>
      <c r="J173" s="123"/>
    </row>
    <row r="174" spans="1:10" s="137" customFormat="1">
      <c r="A174" s="136"/>
      <c r="B174" s="136"/>
      <c r="C174" s="138"/>
      <c r="D174" s="138"/>
      <c r="E174" s="138"/>
      <c r="F174" s="123"/>
      <c r="G174" s="123"/>
      <c r="H174" s="123"/>
      <c r="I174" s="123"/>
      <c r="J174" s="123"/>
    </row>
    <row r="175" spans="1:10" s="137" customFormat="1">
      <c r="A175" s="136"/>
      <c r="B175" s="136"/>
      <c r="C175" s="138"/>
      <c r="D175" s="138"/>
      <c r="E175" s="138"/>
      <c r="F175" s="123"/>
      <c r="G175" s="123"/>
      <c r="H175" s="123"/>
      <c r="I175" s="123"/>
      <c r="J175" s="123"/>
    </row>
    <row r="176" spans="1:10" s="137" customFormat="1">
      <c r="A176" s="136"/>
      <c r="B176" s="136"/>
      <c r="C176" s="138"/>
      <c r="D176" s="138"/>
      <c r="E176" s="138"/>
      <c r="F176" s="123"/>
      <c r="G176" s="123"/>
      <c r="H176" s="123"/>
      <c r="I176" s="123"/>
      <c r="J176" s="123"/>
    </row>
    <row r="177" spans="1:10" s="137" customFormat="1">
      <c r="A177" s="136"/>
      <c r="B177" s="136"/>
      <c r="C177" s="138"/>
      <c r="D177" s="138"/>
      <c r="E177" s="138"/>
      <c r="F177" s="123"/>
      <c r="G177" s="123"/>
      <c r="H177" s="123"/>
      <c r="I177" s="123"/>
      <c r="J177" s="123"/>
    </row>
    <row r="178" spans="1:10" s="137" customFormat="1">
      <c r="A178" s="136"/>
      <c r="B178" s="136"/>
      <c r="C178" s="138"/>
      <c r="D178" s="138"/>
      <c r="E178" s="138"/>
      <c r="F178" s="123"/>
      <c r="G178" s="123"/>
      <c r="H178" s="123"/>
      <c r="I178" s="123"/>
      <c r="J178" s="123"/>
    </row>
    <row r="179" spans="1:10" s="137" customFormat="1">
      <c r="A179" s="136"/>
      <c r="B179" s="136"/>
      <c r="C179" s="138"/>
      <c r="D179" s="138"/>
      <c r="E179" s="138"/>
      <c r="F179" s="123"/>
      <c r="G179" s="123"/>
      <c r="H179" s="123"/>
      <c r="I179" s="123"/>
      <c r="J179" s="123"/>
    </row>
    <row r="180" spans="1:10" s="137" customFormat="1">
      <c r="A180" s="136"/>
      <c r="B180" s="136"/>
      <c r="C180" s="138"/>
      <c r="D180" s="138"/>
      <c r="E180" s="138"/>
      <c r="F180" s="123"/>
      <c r="G180" s="123"/>
      <c r="H180" s="123"/>
      <c r="I180" s="123"/>
      <c r="J180" s="123"/>
    </row>
    <row r="181" spans="1:10" s="137" customFormat="1">
      <c r="A181" s="136"/>
      <c r="B181" s="136"/>
      <c r="C181" s="138"/>
      <c r="D181" s="138"/>
      <c r="E181" s="138"/>
      <c r="F181" s="123"/>
      <c r="G181" s="123"/>
      <c r="H181" s="123"/>
      <c r="I181" s="123"/>
      <c r="J181" s="123"/>
    </row>
    <row r="182" spans="1:10" s="137" customFormat="1">
      <c r="A182" s="136"/>
      <c r="B182" s="136"/>
      <c r="C182" s="138"/>
      <c r="D182" s="138"/>
      <c r="E182" s="138"/>
      <c r="F182" s="123"/>
      <c r="G182" s="123"/>
      <c r="H182" s="123"/>
      <c r="I182" s="123"/>
      <c r="J182" s="123"/>
    </row>
    <row r="183" spans="1:10" s="137" customFormat="1">
      <c r="A183" s="136"/>
      <c r="B183" s="136"/>
      <c r="C183" s="138"/>
      <c r="D183" s="138"/>
      <c r="E183" s="138"/>
      <c r="F183" s="123"/>
      <c r="G183" s="123"/>
      <c r="H183" s="123"/>
      <c r="I183" s="123"/>
      <c r="J183" s="123"/>
    </row>
    <row r="184" spans="1:10" s="137" customFormat="1">
      <c r="A184" s="136"/>
      <c r="B184" s="136"/>
      <c r="C184" s="138"/>
      <c r="D184" s="138"/>
      <c r="E184" s="138"/>
      <c r="F184" s="123"/>
      <c r="G184" s="123"/>
      <c r="H184" s="123"/>
      <c r="I184" s="123"/>
      <c r="J184" s="123"/>
    </row>
    <row r="185" spans="1:10" s="137" customFormat="1">
      <c r="A185" s="136"/>
      <c r="B185" s="136"/>
      <c r="C185" s="138"/>
      <c r="D185" s="138"/>
      <c r="E185" s="138"/>
      <c r="F185" s="123"/>
      <c r="G185" s="123"/>
      <c r="H185" s="123"/>
      <c r="I185" s="123"/>
      <c r="J185" s="123"/>
    </row>
    <row r="186" spans="1:10" s="137" customFormat="1">
      <c r="A186" s="136"/>
      <c r="B186" s="136"/>
      <c r="C186" s="138"/>
      <c r="D186" s="138"/>
      <c r="E186" s="138"/>
      <c r="F186" s="123"/>
      <c r="G186" s="123"/>
      <c r="H186" s="123"/>
      <c r="I186" s="123"/>
      <c r="J186" s="123"/>
    </row>
    <row r="187" spans="1:10" s="137" customFormat="1">
      <c r="A187" s="136"/>
      <c r="B187" s="136"/>
      <c r="C187" s="138"/>
      <c r="D187" s="138"/>
      <c r="E187" s="138"/>
      <c r="F187" s="123"/>
      <c r="G187" s="123"/>
      <c r="H187" s="123"/>
      <c r="I187" s="123"/>
      <c r="J187" s="123"/>
    </row>
    <row r="188" spans="1:10" s="137" customFormat="1">
      <c r="A188" s="136"/>
      <c r="B188" s="136"/>
      <c r="C188" s="138"/>
      <c r="D188" s="138"/>
      <c r="E188" s="138"/>
      <c r="F188" s="123"/>
      <c r="G188" s="123"/>
      <c r="H188" s="123"/>
      <c r="I188" s="123"/>
      <c r="J188" s="123"/>
    </row>
    <row r="189" spans="1:10" s="137" customFormat="1">
      <c r="A189" s="136"/>
      <c r="B189" s="136"/>
      <c r="C189" s="138"/>
      <c r="D189" s="138"/>
      <c r="E189" s="138"/>
      <c r="F189" s="123"/>
      <c r="G189" s="123"/>
      <c r="H189" s="123"/>
      <c r="I189" s="123"/>
      <c r="J189" s="123"/>
    </row>
    <row r="190" spans="1:10" s="137" customFormat="1">
      <c r="A190" s="136"/>
      <c r="B190" s="136"/>
      <c r="C190" s="138"/>
      <c r="D190" s="138"/>
      <c r="E190" s="138"/>
      <c r="F190" s="123"/>
      <c r="G190" s="123"/>
      <c r="H190" s="123"/>
      <c r="I190" s="123"/>
      <c r="J190" s="123"/>
    </row>
    <row r="191" spans="1:10" s="137" customFormat="1">
      <c r="A191" s="136"/>
      <c r="B191" s="136"/>
      <c r="C191" s="138"/>
      <c r="D191" s="138"/>
      <c r="E191" s="138"/>
      <c r="F191" s="123"/>
      <c r="G191" s="123"/>
      <c r="H191" s="123"/>
      <c r="I191" s="123"/>
      <c r="J191" s="123"/>
    </row>
    <row r="192" spans="1:10" s="137" customFormat="1">
      <c r="A192" s="136"/>
      <c r="B192" s="136"/>
      <c r="C192" s="138"/>
      <c r="D192" s="138"/>
      <c r="E192" s="138"/>
      <c r="F192" s="123"/>
      <c r="G192" s="123"/>
      <c r="H192" s="123"/>
      <c r="I192" s="123"/>
      <c r="J192" s="123"/>
    </row>
    <row r="193" spans="1:10" s="137" customFormat="1">
      <c r="A193" s="136"/>
      <c r="B193" s="136"/>
      <c r="C193" s="138"/>
      <c r="D193" s="138"/>
      <c r="E193" s="138"/>
      <c r="F193" s="123"/>
      <c r="G193" s="123"/>
      <c r="H193" s="123"/>
      <c r="I193" s="123"/>
      <c r="J193" s="123"/>
    </row>
    <row r="194" spans="1:10" s="137" customFormat="1">
      <c r="A194" s="136"/>
      <c r="B194" s="136"/>
      <c r="C194" s="138"/>
      <c r="D194" s="138"/>
      <c r="E194" s="138"/>
      <c r="F194" s="123"/>
      <c r="G194" s="123"/>
      <c r="H194" s="123"/>
      <c r="I194" s="123"/>
      <c r="J194" s="123"/>
    </row>
    <row r="195" spans="1:10" s="137" customFormat="1">
      <c r="A195" s="136"/>
      <c r="B195" s="136"/>
      <c r="C195" s="138"/>
      <c r="D195" s="138"/>
      <c r="E195" s="138"/>
      <c r="F195" s="123"/>
      <c r="G195" s="123"/>
      <c r="H195" s="123"/>
      <c r="I195" s="123"/>
      <c r="J195" s="123"/>
    </row>
    <row r="196" spans="1:10" s="137" customFormat="1">
      <c r="A196" s="136"/>
      <c r="B196" s="136"/>
      <c r="C196" s="138"/>
      <c r="D196" s="138"/>
      <c r="E196" s="138"/>
      <c r="F196" s="123"/>
      <c r="G196" s="123"/>
      <c r="H196" s="123"/>
      <c r="I196" s="123"/>
      <c r="J196" s="123"/>
    </row>
    <row r="197" spans="1:10" s="137" customFormat="1">
      <c r="A197" s="136"/>
      <c r="B197" s="136"/>
      <c r="C197" s="138"/>
      <c r="D197" s="138"/>
      <c r="E197" s="138"/>
      <c r="F197" s="123"/>
      <c r="G197" s="123"/>
      <c r="H197" s="123"/>
      <c r="I197" s="123"/>
      <c r="J197" s="123"/>
    </row>
    <row r="198" spans="1:10" s="137" customFormat="1">
      <c r="A198" s="136"/>
      <c r="B198" s="136"/>
      <c r="C198" s="138"/>
      <c r="D198" s="138"/>
      <c r="E198" s="138"/>
      <c r="F198" s="123"/>
      <c r="G198" s="123"/>
      <c r="H198" s="123"/>
      <c r="I198" s="123"/>
      <c r="J198" s="123"/>
    </row>
    <row r="199" spans="1:10" s="137" customFormat="1">
      <c r="A199" s="136"/>
      <c r="B199" s="136"/>
      <c r="C199" s="138"/>
      <c r="D199" s="138"/>
      <c r="E199" s="138"/>
      <c r="F199" s="123"/>
      <c r="G199" s="123"/>
      <c r="H199" s="123"/>
      <c r="I199" s="123"/>
      <c r="J199" s="123"/>
    </row>
    <row r="200" spans="1:10" s="137" customFormat="1">
      <c r="A200" s="136"/>
      <c r="B200" s="136"/>
      <c r="C200" s="138"/>
      <c r="D200" s="138"/>
      <c r="E200" s="138"/>
      <c r="F200" s="123"/>
      <c r="G200" s="123"/>
      <c r="H200" s="123"/>
      <c r="I200" s="123"/>
      <c r="J200" s="123"/>
    </row>
    <row r="201" spans="1:10" s="137" customFormat="1">
      <c r="A201" s="136"/>
      <c r="B201" s="136"/>
      <c r="C201" s="138"/>
      <c r="D201" s="138"/>
      <c r="E201" s="138"/>
      <c r="F201" s="123"/>
      <c r="G201" s="123"/>
      <c r="H201" s="123"/>
      <c r="I201" s="123"/>
      <c r="J201" s="123"/>
    </row>
    <row r="202" spans="1:10" s="137" customFormat="1">
      <c r="A202" s="136"/>
      <c r="B202" s="136"/>
      <c r="C202" s="138"/>
      <c r="D202" s="138"/>
      <c r="E202" s="138"/>
      <c r="F202" s="123"/>
      <c r="G202" s="123"/>
      <c r="H202" s="123"/>
      <c r="I202" s="123"/>
      <c r="J202" s="123"/>
    </row>
    <row r="203" spans="1:10" s="137" customFormat="1">
      <c r="A203" s="136"/>
      <c r="B203" s="136"/>
      <c r="C203" s="138"/>
      <c r="D203" s="138"/>
      <c r="E203" s="138"/>
      <c r="F203" s="123"/>
      <c r="G203" s="123"/>
      <c r="H203" s="123"/>
      <c r="I203" s="123"/>
      <c r="J203" s="123"/>
    </row>
    <row r="204" spans="1:10" s="137" customFormat="1">
      <c r="A204" s="136"/>
      <c r="B204" s="136"/>
      <c r="C204" s="138"/>
      <c r="D204" s="138"/>
      <c r="E204" s="138"/>
      <c r="F204" s="123"/>
      <c r="G204" s="123"/>
      <c r="H204" s="123"/>
      <c r="I204" s="123"/>
      <c r="J204" s="123"/>
    </row>
    <row r="205" spans="1:10" s="137" customFormat="1">
      <c r="A205" s="136"/>
      <c r="B205" s="136"/>
      <c r="C205" s="138"/>
      <c r="D205" s="138"/>
      <c r="E205" s="138"/>
      <c r="F205" s="123"/>
      <c r="G205" s="123"/>
      <c r="H205" s="123"/>
      <c r="I205" s="123"/>
      <c r="J205" s="123"/>
    </row>
    <row r="206" spans="1:10" s="137" customFormat="1">
      <c r="A206" s="136"/>
      <c r="B206" s="136"/>
      <c r="C206" s="138"/>
      <c r="D206" s="138"/>
      <c r="E206" s="138"/>
      <c r="F206" s="123"/>
      <c r="G206" s="123"/>
      <c r="H206" s="123"/>
      <c r="I206" s="123"/>
      <c r="J206" s="123"/>
    </row>
    <row r="207" spans="1:10" s="137" customFormat="1">
      <c r="A207" s="136"/>
      <c r="B207" s="136"/>
      <c r="C207" s="138"/>
      <c r="D207" s="138"/>
      <c r="E207" s="138"/>
      <c r="F207" s="123"/>
      <c r="G207" s="123"/>
      <c r="H207" s="123"/>
      <c r="I207" s="123"/>
      <c r="J207" s="123"/>
    </row>
    <row r="208" spans="1:10" s="137" customFormat="1">
      <c r="A208" s="136"/>
      <c r="B208" s="136"/>
      <c r="C208" s="138"/>
      <c r="D208" s="138"/>
      <c r="E208" s="138"/>
      <c r="F208" s="123"/>
      <c r="G208" s="123"/>
      <c r="H208" s="123"/>
      <c r="I208" s="123"/>
      <c r="J208" s="123"/>
    </row>
    <row r="209" spans="1:10" s="137" customFormat="1">
      <c r="A209" s="136"/>
      <c r="B209" s="136"/>
      <c r="C209" s="138"/>
      <c r="D209" s="138"/>
      <c r="E209" s="138"/>
      <c r="F209" s="123"/>
      <c r="G209" s="123"/>
      <c r="H209" s="123"/>
      <c r="I209" s="123"/>
      <c r="J209" s="123"/>
    </row>
    <row r="210" spans="1:10" s="137" customFormat="1">
      <c r="A210" s="136"/>
      <c r="B210" s="136"/>
      <c r="C210" s="138"/>
      <c r="D210" s="138"/>
      <c r="E210" s="138"/>
      <c r="F210" s="123"/>
      <c r="G210" s="123"/>
      <c r="H210" s="123"/>
      <c r="I210" s="123"/>
      <c r="J210" s="123"/>
    </row>
    <row r="211" spans="1:10" s="137" customFormat="1">
      <c r="A211" s="136"/>
      <c r="B211" s="136"/>
      <c r="C211" s="138"/>
      <c r="D211" s="138"/>
      <c r="E211" s="138"/>
      <c r="F211" s="123"/>
      <c r="G211" s="123"/>
      <c r="H211" s="123"/>
      <c r="I211" s="123"/>
      <c r="J211" s="123"/>
    </row>
    <row r="212" spans="1:10" s="137" customFormat="1">
      <c r="A212" s="136"/>
      <c r="B212" s="136"/>
      <c r="C212" s="138"/>
      <c r="D212" s="138"/>
      <c r="E212" s="138"/>
      <c r="F212" s="123"/>
      <c r="G212" s="123"/>
      <c r="H212" s="123"/>
      <c r="I212" s="123"/>
      <c r="J212" s="123"/>
    </row>
    <row r="213" spans="1:10" s="137" customFormat="1">
      <c r="A213" s="136"/>
      <c r="B213" s="136"/>
      <c r="C213" s="138"/>
      <c r="D213" s="138"/>
      <c r="E213" s="138"/>
      <c r="F213" s="123"/>
      <c r="G213" s="123"/>
      <c r="H213" s="123"/>
      <c r="I213" s="123"/>
      <c r="J213" s="123"/>
    </row>
    <row r="214" spans="1:10" s="137" customFormat="1">
      <c r="A214" s="136"/>
      <c r="B214" s="136"/>
      <c r="C214" s="138"/>
      <c r="D214" s="138"/>
      <c r="E214" s="138"/>
      <c r="F214" s="123"/>
      <c r="G214" s="123"/>
      <c r="H214" s="123"/>
      <c r="I214" s="123"/>
      <c r="J214" s="123"/>
    </row>
    <row r="215" spans="1:10" s="137" customFormat="1">
      <c r="A215" s="136"/>
      <c r="B215" s="136"/>
      <c r="C215" s="138"/>
      <c r="D215" s="138"/>
      <c r="E215" s="138"/>
      <c r="F215" s="123"/>
      <c r="G215" s="123"/>
      <c r="H215" s="123"/>
      <c r="I215" s="123"/>
      <c r="J215" s="123"/>
    </row>
    <row r="216" spans="1:10" s="137" customFormat="1">
      <c r="A216" s="136"/>
      <c r="B216" s="136"/>
      <c r="C216" s="138"/>
      <c r="D216" s="138"/>
      <c r="E216" s="138"/>
      <c r="F216" s="123"/>
      <c r="G216" s="123"/>
      <c r="H216" s="123"/>
      <c r="I216" s="123"/>
      <c r="J216" s="123"/>
    </row>
    <row r="217" spans="1:10" s="137" customFormat="1">
      <c r="A217" s="136"/>
      <c r="B217" s="136"/>
      <c r="C217" s="138"/>
      <c r="D217" s="138"/>
      <c r="E217" s="138"/>
      <c r="F217" s="123"/>
      <c r="G217" s="123"/>
      <c r="H217" s="123"/>
      <c r="I217" s="123"/>
      <c r="J217" s="123"/>
    </row>
    <row r="218" spans="1:10" s="137" customFormat="1">
      <c r="A218" s="136"/>
      <c r="B218" s="136"/>
      <c r="C218" s="138"/>
      <c r="D218" s="138"/>
      <c r="E218" s="138"/>
      <c r="F218" s="123"/>
      <c r="G218" s="123"/>
      <c r="H218" s="123"/>
      <c r="I218" s="123"/>
      <c r="J218" s="123"/>
    </row>
    <row r="219" spans="1:10" s="137" customFormat="1">
      <c r="A219" s="136"/>
      <c r="B219" s="136"/>
      <c r="C219" s="138"/>
      <c r="D219" s="138"/>
      <c r="E219" s="138"/>
      <c r="F219" s="123"/>
      <c r="G219" s="123"/>
      <c r="H219" s="123"/>
      <c r="I219" s="123"/>
      <c r="J219" s="123"/>
    </row>
    <row r="220" spans="1:10" s="137" customFormat="1">
      <c r="A220" s="136"/>
      <c r="B220" s="136"/>
      <c r="C220" s="138"/>
      <c r="D220" s="138"/>
      <c r="E220" s="138"/>
      <c r="F220" s="123"/>
      <c r="G220" s="123"/>
      <c r="H220" s="123"/>
      <c r="I220" s="123"/>
      <c r="J220" s="123"/>
    </row>
    <row r="221" spans="1:10" s="137" customFormat="1">
      <c r="A221" s="136"/>
      <c r="B221" s="136"/>
      <c r="C221" s="138"/>
      <c r="D221" s="138"/>
      <c r="E221" s="138"/>
      <c r="F221" s="123"/>
      <c r="G221" s="123"/>
      <c r="H221" s="123"/>
      <c r="I221" s="123"/>
      <c r="J221" s="123"/>
    </row>
    <row r="222" spans="1:10" s="137" customFormat="1">
      <c r="A222" s="136"/>
      <c r="B222" s="136"/>
      <c r="C222" s="138"/>
      <c r="D222" s="138"/>
      <c r="E222" s="138"/>
      <c r="F222" s="123"/>
      <c r="G222" s="123"/>
      <c r="H222" s="123"/>
      <c r="I222" s="123"/>
      <c r="J222" s="123"/>
    </row>
    <row r="223" spans="1:10" s="137" customFormat="1">
      <c r="A223" s="136"/>
      <c r="B223" s="136"/>
      <c r="C223" s="138"/>
      <c r="D223" s="138"/>
      <c r="E223" s="138"/>
      <c r="F223" s="123"/>
      <c r="G223" s="123"/>
      <c r="H223" s="123"/>
      <c r="I223" s="123"/>
      <c r="J223" s="123"/>
    </row>
    <row r="224" spans="1:10" s="137" customFormat="1">
      <c r="A224" s="136"/>
      <c r="B224" s="136"/>
      <c r="C224" s="138"/>
      <c r="D224" s="138"/>
      <c r="E224" s="138"/>
      <c r="F224" s="123"/>
      <c r="G224" s="123"/>
      <c r="H224" s="123"/>
      <c r="I224" s="123"/>
      <c r="J224" s="123"/>
    </row>
    <row r="225" spans="1:10" s="137" customFormat="1">
      <c r="A225" s="136"/>
      <c r="B225" s="136"/>
      <c r="C225" s="138"/>
      <c r="D225" s="138"/>
      <c r="E225" s="138"/>
      <c r="F225" s="123"/>
      <c r="G225" s="123"/>
      <c r="H225" s="123"/>
      <c r="I225" s="123"/>
      <c r="J225" s="123"/>
    </row>
    <row r="226" spans="1:10" s="137" customFormat="1">
      <c r="A226" s="136"/>
      <c r="B226" s="136"/>
      <c r="C226" s="138"/>
      <c r="D226" s="138"/>
      <c r="E226" s="138"/>
      <c r="F226" s="123"/>
      <c r="G226" s="123"/>
      <c r="H226" s="123"/>
      <c r="I226" s="123"/>
      <c r="J226" s="123"/>
    </row>
    <row r="227" spans="1:10" s="137" customFormat="1">
      <c r="A227" s="136"/>
      <c r="B227" s="136"/>
      <c r="C227" s="138"/>
      <c r="D227" s="138"/>
      <c r="E227" s="138"/>
      <c r="F227" s="123"/>
      <c r="G227" s="123"/>
      <c r="H227" s="123"/>
      <c r="I227" s="123"/>
      <c r="J227" s="123"/>
    </row>
    <row r="228" spans="1:10" s="137" customFormat="1">
      <c r="A228" s="136"/>
      <c r="B228" s="136"/>
      <c r="C228" s="138"/>
      <c r="D228" s="138"/>
      <c r="E228" s="138"/>
      <c r="F228" s="123"/>
      <c r="G228" s="123"/>
      <c r="H228" s="123"/>
      <c r="I228" s="123"/>
      <c r="J228" s="123"/>
    </row>
    <row r="229" spans="1:10" s="137" customFormat="1">
      <c r="A229" s="136"/>
      <c r="B229" s="136"/>
      <c r="C229" s="138"/>
      <c r="D229" s="138"/>
      <c r="E229" s="138"/>
      <c r="F229" s="123"/>
      <c r="G229" s="123"/>
      <c r="H229" s="123"/>
      <c r="I229" s="123"/>
      <c r="J229" s="123"/>
    </row>
    <row r="230" spans="1:10" s="137" customFormat="1">
      <c r="A230" s="136"/>
      <c r="B230" s="136"/>
      <c r="C230" s="138"/>
      <c r="D230" s="138"/>
      <c r="E230" s="138"/>
      <c r="F230" s="123"/>
      <c r="G230" s="123"/>
      <c r="H230" s="123"/>
      <c r="I230" s="123"/>
      <c r="J230" s="123"/>
    </row>
    <row r="231" spans="1:10" s="137" customFormat="1">
      <c r="A231" s="136"/>
      <c r="B231" s="136"/>
      <c r="C231" s="138"/>
      <c r="D231" s="138"/>
      <c r="E231" s="138"/>
      <c r="F231" s="123"/>
      <c r="G231" s="123"/>
      <c r="H231" s="123"/>
      <c r="I231" s="123"/>
      <c r="J231" s="123"/>
    </row>
    <row r="232" spans="1:10" s="137" customFormat="1">
      <c r="A232" s="136"/>
      <c r="B232" s="136"/>
      <c r="C232" s="138"/>
      <c r="D232" s="138"/>
      <c r="E232" s="138"/>
      <c r="F232" s="123"/>
      <c r="G232" s="123"/>
      <c r="H232" s="123"/>
      <c r="I232" s="123"/>
      <c r="J232" s="123"/>
    </row>
    <row r="233" spans="1:10" s="137" customFormat="1">
      <c r="A233" s="136"/>
      <c r="B233" s="136"/>
      <c r="C233" s="138"/>
      <c r="D233" s="138"/>
      <c r="E233" s="138"/>
      <c r="F233" s="123"/>
      <c r="G233" s="123"/>
      <c r="H233" s="123"/>
      <c r="I233" s="123"/>
      <c r="J233" s="123"/>
    </row>
    <row r="234" spans="1:10" s="137" customFormat="1">
      <c r="A234" s="136"/>
      <c r="B234" s="136"/>
      <c r="C234" s="138"/>
      <c r="D234" s="138"/>
      <c r="E234" s="138"/>
      <c r="F234" s="123"/>
      <c r="G234" s="123"/>
      <c r="H234" s="123"/>
      <c r="I234" s="123"/>
      <c r="J234" s="123"/>
    </row>
    <row r="235" spans="1:10" s="137" customFormat="1">
      <c r="A235" s="136"/>
      <c r="B235" s="136"/>
      <c r="C235" s="138"/>
      <c r="D235" s="138"/>
      <c r="E235" s="138"/>
      <c r="F235" s="123"/>
      <c r="G235" s="123"/>
      <c r="H235" s="123"/>
      <c r="I235" s="123"/>
      <c r="J235" s="123"/>
    </row>
    <row r="236" spans="1:10" s="137" customFormat="1">
      <c r="A236" s="136"/>
      <c r="B236" s="136"/>
      <c r="C236" s="138"/>
      <c r="D236" s="138"/>
      <c r="E236" s="138"/>
      <c r="F236" s="123"/>
      <c r="G236" s="123"/>
      <c r="H236" s="123"/>
      <c r="I236" s="123"/>
      <c r="J236" s="123"/>
    </row>
    <row r="237" spans="1:10" s="137" customFormat="1">
      <c r="A237" s="136"/>
      <c r="B237" s="136"/>
      <c r="C237" s="138"/>
      <c r="D237" s="138"/>
      <c r="E237" s="138"/>
      <c r="F237" s="123"/>
      <c r="G237" s="123"/>
      <c r="H237" s="123"/>
      <c r="I237" s="123"/>
      <c r="J237" s="123"/>
    </row>
    <row r="238" spans="1:10" s="137" customFormat="1">
      <c r="A238" s="136"/>
      <c r="B238" s="136"/>
      <c r="C238" s="138"/>
      <c r="D238" s="138"/>
      <c r="E238" s="138"/>
      <c r="F238" s="123"/>
      <c r="G238" s="123"/>
      <c r="H238" s="123"/>
      <c r="I238" s="123"/>
      <c r="J238" s="123"/>
    </row>
    <row r="239" spans="1:10" s="137" customFormat="1">
      <c r="A239" s="136"/>
      <c r="B239" s="136"/>
      <c r="C239" s="138"/>
      <c r="D239" s="138"/>
      <c r="E239" s="138"/>
      <c r="F239" s="123"/>
      <c r="G239" s="123"/>
      <c r="H239" s="123"/>
      <c r="I239" s="123"/>
      <c r="J239" s="123"/>
    </row>
    <row r="240" spans="1:10" s="137" customFormat="1">
      <c r="A240" s="136"/>
      <c r="B240" s="136"/>
      <c r="C240" s="138"/>
      <c r="D240" s="138"/>
      <c r="E240" s="138"/>
      <c r="F240" s="123"/>
      <c r="G240" s="123"/>
      <c r="H240" s="123"/>
      <c r="I240" s="123"/>
      <c r="J240" s="123"/>
    </row>
    <row r="241" spans="1:10" s="137" customFormat="1">
      <c r="A241" s="136"/>
      <c r="B241" s="136"/>
      <c r="C241" s="138"/>
      <c r="D241" s="138"/>
      <c r="E241" s="138"/>
      <c r="F241" s="123"/>
      <c r="G241" s="123"/>
      <c r="H241" s="123"/>
      <c r="I241" s="123"/>
      <c r="J241" s="123"/>
    </row>
    <row r="242" spans="1:10" s="137" customFormat="1">
      <c r="A242" s="136"/>
      <c r="B242" s="136"/>
      <c r="C242" s="138"/>
      <c r="D242" s="138"/>
      <c r="E242" s="138"/>
      <c r="F242" s="123"/>
      <c r="G242" s="123"/>
      <c r="H242" s="123"/>
      <c r="I242" s="123"/>
      <c r="J242" s="123"/>
    </row>
    <row r="243" spans="1:10" s="137" customFormat="1">
      <c r="A243" s="136"/>
      <c r="B243" s="136"/>
      <c r="C243" s="138"/>
      <c r="D243" s="138"/>
      <c r="E243" s="138"/>
      <c r="F243" s="123"/>
      <c r="G243" s="123"/>
      <c r="H243" s="123"/>
      <c r="I243" s="123"/>
      <c r="J243" s="123"/>
    </row>
    <row r="244" spans="1:10" s="137" customFormat="1">
      <c r="A244" s="136"/>
      <c r="B244" s="136"/>
      <c r="C244" s="138"/>
      <c r="D244" s="138"/>
      <c r="E244" s="138"/>
      <c r="F244" s="123"/>
      <c r="G244" s="123"/>
      <c r="H244" s="123"/>
      <c r="I244" s="123"/>
      <c r="J244" s="123"/>
    </row>
    <row r="245" spans="1:10" s="137" customFormat="1">
      <c r="A245" s="136"/>
      <c r="B245" s="136"/>
      <c r="C245" s="138"/>
      <c r="D245" s="138"/>
      <c r="E245" s="138"/>
      <c r="F245" s="123"/>
      <c r="G245" s="123"/>
      <c r="H245" s="123"/>
      <c r="I245" s="123"/>
      <c r="J245" s="123"/>
    </row>
    <row r="246" spans="1:10" s="137" customFormat="1">
      <c r="A246" s="136"/>
      <c r="B246" s="136"/>
      <c r="C246" s="138"/>
      <c r="D246" s="138"/>
      <c r="E246" s="138"/>
      <c r="F246" s="123"/>
      <c r="G246" s="123"/>
      <c r="H246" s="123"/>
      <c r="I246" s="123"/>
      <c r="J246" s="123"/>
    </row>
    <row r="247" spans="1:10" s="137" customFormat="1">
      <c r="A247" s="136"/>
      <c r="B247" s="136"/>
      <c r="C247" s="138"/>
      <c r="D247" s="138"/>
      <c r="E247" s="138"/>
      <c r="F247" s="123"/>
      <c r="G247" s="123"/>
      <c r="H247" s="123"/>
      <c r="I247" s="123"/>
      <c r="J247" s="123"/>
    </row>
    <row r="248" spans="1:10" s="137" customFormat="1">
      <c r="A248" s="136"/>
      <c r="B248" s="136"/>
      <c r="C248" s="138"/>
      <c r="D248" s="138"/>
      <c r="E248" s="138"/>
      <c r="F248" s="123"/>
      <c r="G248" s="123"/>
      <c r="H248" s="123"/>
      <c r="I248" s="123"/>
      <c r="J248" s="123"/>
    </row>
    <row r="249" spans="1:10" s="137" customFormat="1">
      <c r="A249" s="136"/>
      <c r="B249" s="136"/>
      <c r="C249" s="138"/>
      <c r="D249" s="138"/>
      <c r="E249" s="138"/>
      <c r="F249" s="123"/>
      <c r="G249" s="123"/>
      <c r="H249" s="123"/>
      <c r="I249" s="123"/>
      <c r="J249" s="123"/>
    </row>
    <row r="250" spans="1:10" s="137" customFormat="1">
      <c r="A250" s="136"/>
      <c r="B250" s="136"/>
      <c r="C250" s="138"/>
      <c r="D250" s="138"/>
      <c r="E250" s="138"/>
      <c r="F250" s="123"/>
      <c r="G250" s="123"/>
      <c r="H250" s="123"/>
      <c r="I250" s="123"/>
      <c r="J250" s="123"/>
    </row>
    <row r="251" spans="1:10" s="137" customFormat="1">
      <c r="A251" s="136"/>
      <c r="B251" s="136"/>
      <c r="C251" s="138"/>
      <c r="D251" s="138"/>
      <c r="E251" s="138"/>
      <c r="F251" s="123"/>
      <c r="G251" s="123"/>
      <c r="H251" s="123"/>
      <c r="I251" s="123"/>
      <c r="J251" s="123"/>
    </row>
    <row r="252" spans="1:10" s="137" customFormat="1">
      <c r="A252" s="136"/>
      <c r="B252" s="136"/>
      <c r="C252" s="138"/>
      <c r="D252" s="138"/>
      <c r="E252" s="138"/>
      <c r="F252" s="123"/>
      <c r="G252" s="123"/>
      <c r="H252" s="123"/>
      <c r="I252" s="123"/>
      <c r="J252" s="123"/>
    </row>
    <row r="253" spans="1:10" s="137" customFormat="1">
      <c r="A253" s="136"/>
      <c r="B253" s="136"/>
      <c r="C253" s="138"/>
      <c r="D253" s="138"/>
      <c r="E253" s="138"/>
      <c r="F253" s="123"/>
      <c r="G253" s="123"/>
      <c r="H253" s="123"/>
      <c r="I253" s="123"/>
      <c r="J253" s="123"/>
    </row>
    <row r="254" spans="1:10" s="137" customFormat="1">
      <c r="A254" s="136"/>
      <c r="B254" s="136"/>
      <c r="C254" s="138"/>
      <c r="D254" s="138"/>
      <c r="E254" s="138"/>
      <c r="F254" s="123"/>
      <c r="G254" s="123"/>
      <c r="H254" s="123"/>
      <c r="I254" s="123"/>
      <c r="J254" s="123"/>
    </row>
    <row r="255" spans="1:10" s="137" customFormat="1">
      <c r="A255" s="136"/>
      <c r="B255" s="136"/>
      <c r="C255" s="138"/>
      <c r="D255" s="138"/>
      <c r="E255" s="138"/>
      <c r="F255" s="123"/>
      <c r="G255" s="123"/>
      <c r="H255" s="123"/>
      <c r="I255" s="123"/>
      <c r="J255" s="123"/>
    </row>
    <row r="256" spans="1:10" s="137" customFormat="1">
      <c r="A256" s="136"/>
      <c r="B256" s="136"/>
      <c r="C256" s="138"/>
      <c r="D256" s="138"/>
      <c r="E256" s="138"/>
      <c r="F256" s="123"/>
      <c r="G256" s="123"/>
      <c r="H256" s="123"/>
      <c r="I256" s="123"/>
      <c r="J256" s="123"/>
    </row>
    <row r="257" spans="1:10" s="137" customFormat="1">
      <c r="A257" s="136"/>
      <c r="B257" s="136"/>
      <c r="C257" s="138"/>
      <c r="D257" s="138"/>
      <c r="E257" s="138"/>
      <c r="F257" s="123"/>
      <c r="G257" s="123"/>
      <c r="H257" s="123"/>
      <c r="I257" s="123"/>
      <c r="J257" s="123"/>
    </row>
    <row r="258" spans="1:10" s="137" customFormat="1">
      <c r="A258" s="136"/>
      <c r="B258" s="136"/>
      <c r="C258" s="138"/>
      <c r="D258" s="138"/>
      <c r="E258" s="138"/>
      <c r="F258" s="123"/>
      <c r="G258" s="123"/>
      <c r="H258" s="123"/>
      <c r="I258" s="123"/>
      <c r="J258" s="123"/>
    </row>
    <row r="259" spans="1:10" s="137" customFormat="1">
      <c r="A259" s="136"/>
      <c r="B259" s="136"/>
      <c r="C259" s="138"/>
      <c r="D259" s="138"/>
      <c r="E259" s="138"/>
      <c r="F259" s="123"/>
      <c r="G259" s="123"/>
      <c r="H259" s="123"/>
      <c r="I259" s="123"/>
      <c r="J259" s="123"/>
    </row>
    <row r="260" spans="1:10" s="137" customFormat="1">
      <c r="A260" s="136"/>
      <c r="B260" s="136"/>
      <c r="C260" s="138"/>
      <c r="D260" s="138"/>
      <c r="E260" s="138"/>
      <c r="F260" s="123"/>
      <c r="G260" s="123"/>
      <c r="H260" s="123"/>
      <c r="I260" s="123"/>
      <c r="J260" s="123"/>
    </row>
    <row r="261" spans="1:10" s="137" customFormat="1">
      <c r="A261" s="136"/>
      <c r="B261" s="136"/>
      <c r="C261" s="138"/>
      <c r="D261" s="138"/>
      <c r="E261" s="138"/>
      <c r="F261" s="123"/>
      <c r="G261" s="123"/>
      <c r="H261" s="123"/>
      <c r="I261" s="123"/>
      <c r="J261" s="123"/>
    </row>
    <row r="262" spans="1:10" s="137" customFormat="1">
      <c r="A262" s="136"/>
      <c r="B262" s="136"/>
      <c r="C262" s="138"/>
      <c r="D262" s="138"/>
      <c r="E262" s="138"/>
      <c r="F262" s="123"/>
      <c r="G262" s="123"/>
      <c r="H262" s="123"/>
      <c r="I262" s="123"/>
      <c r="J262" s="123"/>
    </row>
    <row r="263" spans="1:10" s="137" customFormat="1">
      <c r="A263" s="136"/>
      <c r="B263" s="136"/>
      <c r="C263" s="138"/>
      <c r="D263" s="138"/>
      <c r="E263" s="138"/>
      <c r="F263" s="123"/>
      <c r="G263" s="123"/>
      <c r="H263" s="123"/>
      <c r="I263" s="123"/>
      <c r="J263" s="123"/>
    </row>
    <row r="264" spans="1:10" s="137" customFormat="1">
      <c r="A264" s="136"/>
      <c r="B264" s="136"/>
      <c r="C264" s="138"/>
      <c r="D264" s="138"/>
      <c r="E264" s="138"/>
      <c r="F264" s="123"/>
      <c r="G264" s="123"/>
      <c r="H264" s="123"/>
      <c r="I264" s="123"/>
      <c r="J264" s="123"/>
    </row>
    <row r="265" spans="1:10" s="137" customFormat="1">
      <c r="A265" s="136"/>
      <c r="B265" s="136"/>
      <c r="C265" s="138"/>
      <c r="D265" s="138"/>
      <c r="E265" s="138"/>
      <c r="F265" s="123"/>
      <c r="G265" s="123"/>
      <c r="H265" s="123"/>
      <c r="I265" s="123"/>
      <c r="J265" s="123"/>
    </row>
    <row r="266" spans="1:10" s="137" customFormat="1">
      <c r="A266" s="136"/>
      <c r="B266" s="136"/>
      <c r="C266" s="138"/>
      <c r="D266" s="138"/>
      <c r="E266" s="138"/>
      <c r="F266" s="123"/>
      <c r="G266" s="123"/>
      <c r="H266" s="123"/>
      <c r="I266" s="123"/>
      <c r="J266" s="123"/>
    </row>
    <row r="267" spans="1:10" s="137" customFormat="1">
      <c r="A267" s="136"/>
      <c r="B267" s="136"/>
      <c r="C267" s="138"/>
      <c r="D267" s="138"/>
      <c r="E267" s="138"/>
      <c r="F267" s="123"/>
      <c r="G267" s="123"/>
      <c r="H267" s="123"/>
      <c r="I267" s="123"/>
      <c r="J267" s="123"/>
    </row>
    <row r="268" spans="1:10" s="137" customFormat="1">
      <c r="A268" s="136"/>
      <c r="B268" s="136"/>
      <c r="C268" s="138"/>
      <c r="D268" s="138"/>
      <c r="E268" s="138"/>
      <c r="F268" s="123"/>
      <c r="G268" s="123"/>
      <c r="H268" s="123"/>
      <c r="I268" s="123"/>
      <c r="J268" s="123"/>
    </row>
    <row r="269" spans="1:10" s="137" customFormat="1">
      <c r="A269" s="136"/>
      <c r="B269" s="136"/>
      <c r="C269" s="138"/>
      <c r="D269" s="138"/>
      <c r="E269" s="138"/>
      <c r="F269" s="123"/>
      <c r="G269" s="123"/>
      <c r="H269" s="123"/>
      <c r="I269" s="123"/>
      <c r="J269" s="123"/>
    </row>
    <row r="270" spans="1:10" s="137" customFormat="1">
      <c r="A270" s="136"/>
      <c r="B270" s="136"/>
      <c r="C270" s="138"/>
      <c r="D270" s="138"/>
      <c r="E270" s="138"/>
      <c r="F270" s="123"/>
      <c r="G270" s="123"/>
      <c r="H270" s="123"/>
      <c r="I270" s="123"/>
      <c r="J270" s="123"/>
    </row>
    <row r="271" spans="1:10" s="137" customFormat="1">
      <c r="A271" s="136"/>
      <c r="B271" s="136"/>
      <c r="C271" s="138"/>
      <c r="D271" s="138"/>
      <c r="E271" s="138"/>
      <c r="F271" s="123"/>
      <c r="G271" s="123"/>
      <c r="H271" s="123"/>
      <c r="I271" s="123"/>
      <c r="J271" s="123"/>
    </row>
    <row r="272" spans="1:10" s="137" customFormat="1">
      <c r="A272" s="136"/>
      <c r="B272" s="136"/>
      <c r="C272" s="138"/>
      <c r="D272" s="138"/>
      <c r="E272" s="138"/>
      <c r="F272" s="123"/>
      <c r="G272" s="123"/>
      <c r="H272" s="123"/>
      <c r="I272" s="123"/>
      <c r="J272" s="123"/>
    </row>
    <row r="273" spans="1:10" s="137" customFormat="1">
      <c r="A273" s="136"/>
      <c r="B273" s="136"/>
      <c r="C273" s="138"/>
      <c r="D273" s="138"/>
      <c r="E273" s="138"/>
      <c r="F273" s="123"/>
      <c r="G273" s="123"/>
      <c r="H273" s="123"/>
      <c r="I273" s="123"/>
      <c r="J273" s="123"/>
    </row>
    <row r="274" spans="1:10" s="137" customFormat="1">
      <c r="A274" s="136"/>
      <c r="B274" s="136"/>
      <c r="C274" s="138"/>
      <c r="D274" s="138"/>
      <c r="E274" s="138"/>
      <c r="F274" s="123"/>
      <c r="G274" s="123"/>
      <c r="H274" s="123"/>
      <c r="I274" s="123"/>
      <c r="J274" s="123"/>
    </row>
    <row r="275" spans="1:10" s="137" customFormat="1">
      <c r="A275" s="136"/>
      <c r="B275" s="136"/>
      <c r="C275" s="138"/>
      <c r="D275" s="138"/>
      <c r="E275" s="138"/>
      <c r="F275" s="123"/>
      <c r="G275" s="123"/>
      <c r="H275" s="123"/>
      <c r="I275" s="123"/>
      <c r="J275" s="123"/>
    </row>
    <row r="276" spans="1:10" s="137" customFormat="1">
      <c r="A276" s="136"/>
      <c r="B276" s="136"/>
      <c r="C276" s="138"/>
      <c r="D276" s="138"/>
      <c r="E276" s="138"/>
      <c r="F276" s="123"/>
      <c r="G276" s="123"/>
      <c r="H276" s="123"/>
      <c r="I276" s="123"/>
      <c r="J276" s="123"/>
    </row>
    <row r="277" spans="1:10" s="137" customFormat="1">
      <c r="A277" s="136"/>
      <c r="B277" s="136"/>
      <c r="C277" s="138"/>
      <c r="D277" s="138"/>
      <c r="E277" s="138"/>
      <c r="F277" s="123"/>
      <c r="G277" s="123"/>
      <c r="H277" s="123"/>
      <c r="I277" s="123"/>
      <c r="J277" s="123"/>
    </row>
    <row r="278" spans="1:10" s="137" customFormat="1">
      <c r="A278" s="136"/>
      <c r="B278" s="136"/>
      <c r="C278" s="138"/>
      <c r="D278" s="138"/>
      <c r="E278" s="138"/>
      <c r="F278" s="123"/>
      <c r="G278" s="123"/>
      <c r="H278" s="123"/>
      <c r="I278" s="123"/>
      <c r="J278" s="123"/>
    </row>
    <row r="279" spans="1:10" s="137" customFormat="1">
      <c r="A279" s="136"/>
      <c r="B279" s="136"/>
      <c r="C279" s="138"/>
      <c r="D279" s="138"/>
      <c r="E279" s="138"/>
      <c r="F279" s="123"/>
      <c r="G279" s="123"/>
      <c r="H279" s="123"/>
      <c r="I279" s="123"/>
      <c r="J279" s="123"/>
    </row>
    <row r="280" spans="1:10" s="137" customFormat="1">
      <c r="A280" s="136"/>
      <c r="B280" s="136"/>
      <c r="C280" s="138"/>
      <c r="D280" s="138"/>
      <c r="E280" s="138"/>
      <c r="F280" s="123"/>
      <c r="G280" s="123"/>
      <c r="H280" s="123"/>
      <c r="I280" s="123"/>
      <c r="J280" s="123"/>
    </row>
    <row r="281" spans="1:10" s="137" customFormat="1">
      <c r="A281" s="136"/>
      <c r="B281" s="136"/>
      <c r="C281" s="138"/>
      <c r="D281" s="138"/>
      <c r="E281" s="138"/>
      <c r="F281" s="123"/>
      <c r="G281" s="123"/>
      <c r="H281" s="123"/>
      <c r="I281" s="123"/>
      <c r="J281" s="123"/>
    </row>
    <row r="282" spans="1:10" s="137" customFormat="1">
      <c r="A282" s="136"/>
      <c r="B282" s="136"/>
      <c r="C282" s="138"/>
      <c r="D282" s="138"/>
      <c r="E282" s="138"/>
      <c r="F282" s="123"/>
      <c r="G282" s="123"/>
      <c r="H282" s="123"/>
      <c r="I282" s="123"/>
      <c r="J282" s="123"/>
    </row>
    <row r="283" spans="1:10" s="137" customFormat="1">
      <c r="A283" s="136"/>
      <c r="B283" s="136"/>
      <c r="C283" s="138"/>
      <c r="D283" s="138"/>
      <c r="E283" s="138"/>
      <c r="F283" s="123"/>
      <c r="G283" s="123"/>
      <c r="H283" s="123"/>
      <c r="I283" s="123"/>
      <c r="J283" s="123"/>
    </row>
    <row r="284" spans="1:10" s="137" customFormat="1">
      <c r="A284" s="136"/>
      <c r="B284" s="136"/>
      <c r="C284" s="138"/>
      <c r="D284" s="138"/>
      <c r="E284" s="138"/>
      <c r="F284" s="123"/>
      <c r="G284" s="123"/>
      <c r="H284" s="123"/>
      <c r="I284" s="123"/>
      <c r="J284" s="123"/>
    </row>
    <row r="285" spans="1:10" s="137" customFormat="1">
      <c r="A285" s="136"/>
      <c r="B285" s="136"/>
      <c r="C285" s="138"/>
      <c r="D285" s="138"/>
      <c r="E285" s="138"/>
      <c r="F285" s="123"/>
      <c r="G285" s="123"/>
      <c r="H285" s="123"/>
      <c r="I285" s="123"/>
      <c r="J285" s="123"/>
    </row>
    <row r="286" spans="1:10" s="137" customFormat="1">
      <c r="A286" s="136"/>
      <c r="B286" s="136"/>
      <c r="C286" s="138"/>
      <c r="D286" s="138"/>
      <c r="E286" s="138"/>
      <c r="F286" s="123"/>
      <c r="G286" s="123"/>
      <c r="H286" s="123"/>
      <c r="I286" s="123"/>
      <c r="J286" s="123"/>
    </row>
    <row r="287" spans="1:10" s="137" customFormat="1">
      <c r="A287" s="136"/>
      <c r="B287" s="136"/>
      <c r="C287" s="138"/>
      <c r="D287" s="138"/>
      <c r="E287" s="138"/>
      <c r="F287" s="123"/>
      <c r="G287" s="123"/>
      <c r="H287" s="123"/>
      <c r="I287" s="123"/>
      <c r="J287" s="123"/>
    </row>
    <row r="288" spans="1:10" s="137" customFormat="1">
      <c r="A288" s="136"/>
      <c r="B288" s="136"/>
      <c r="C288" s="138"/>
      <c r="D288" s="138"/>
      <c r="E288" s="138"/>
      <c r="F288" s="123"/>
      <c r="G288" s="123"/>
      <c r="H288" s="123"/>
      <c r="I288" s="123"/>
      <c r="J288" s="123"/>
    </row>
    <row r="289" spans="1:10" s="137" customFormat="1">
      <c r="A289" s="136"/>
      <c r="B289" s="136"/>
      <c r="C289" s="138"/>
      <c r="D289" s="138"/>
      <c r="E289" s="138"/>
      <c r="F289" s="123"/>
      <c r="G289" s="123"/>
      <c r="H289" s="123"/>
      <c r="I289" s="123"/>
      <c r="J289" s="123"/>
    </row>
    <row r="290" spans="1:10" s="137" customFormat="1">
      <c r="A290" s="136"/>
      <c r="B290" s="136"/>
      <c r="C290" s="138"/>
      <c r="D290" s="138"/>
      <c r="E290" s="138"/>
      <c r="F290" s="123"/>
      <c r="G290" s="123"/>
      <c r="H290" s="123"/>
      <c r="I290" s="123"/>
      <c r="J290" s="123"/>
    </row>
    <row r="291" spans="1:10" s="137" customFormat="1">
      <c r="A291" s="136"/>
      <c r="B291" s="136"/>
      <c r="C291" s="138"/>
      <c r="D291" s="138"/>
      <c r="E291" s="138"/>
      <c r="F291" s="123"/>
      <c r="G291" s="123"/>
      <c r="H291" s="123"/>
      <c r="I291" s="123"/>
      <c r="J291" s="123"/>
    </row>
    <row r="292" spans="1:10" s="137" customFormat="1">
      <c r="A292" s="136"/>
      <c r="B292" s="136"/>
      <c r="C292" s="138"/>
      <c r="D292" s="138"/>
      <c r="E292" s="138"/>
      <c r="F292" s="123"/>
      <c r="G292" s="123"/>
      <c r="H292" s="123"/>
      <c r="I292" s="123"/>
      <c r="J292" s="123"/>
    </row>
    <row r="293" spans="1:10" s="137" customFormat="1">
      <c r="A293" s="136"/>
      <c r="B293" s="136"/>
      <c r="C293" s="138"/>
      <c r="D293" s="138"/>
      <c r="E293" s="138"/>
      <c r="F293" s="123"/>
      <c r="G293" s="123"/>
      <c r="H293" s="123"/>
      <c r="I293" s="123"/>
      <c r="J293" s="123"/>
    </row>
    <row r="294" spans="1:10" s="137" customFormat="1">
      <c r="A294" s="136"/>
      <c r="B294" s="136"/>
      <c r="C294" s="138"/>
      <c r="D294" s="138"/>
      <c r="E294" s="138"/>
      <c r="F294" s="123"/>
      <c r="G294" s="123"/>
      <c r="H294" s="123"/>
      <c r="I294" s="123"/>
      <c r="J294" s="123"/>
    </row>
    <row r="295" spans="1:10" s="137" customFormat="1">
      <c r="A295" s="136"/>
      <c r="B295" s="136"/>
      <c r="C295" s="138"/>
      <c r="D295" s="138"/>
      <c r="E295" s="138"/>
      <c r="F295" s="123"/>
      <c r="G295" s="123"/>
      <c r="H295" s="123"/>
      <c r="I295" s="123"/>
      <c r="J295" s="123"/>
    </row>
    <row r="296" spans="1:10" s="137" customFormat="1">
      <c r="A296" s="136"/>
      <c r="B296" s="136"/>
      <c r="C296" s="138"/>
      <c r="D296" s="138"/>
      <c r="E296" s="138"/>
      <c r="F296" s="123"/>
      <c r="G296" s="123"/>
      <c r="H296" s="123"/>
      <c r="I296" s="123"/>
      <c r="J296" s="123"/>
    </row>
    <row r="297" spans="1:10" s="137" customFormat="1">
      <c r="A297" s="136"/>
      <c r="B297" s="136"/>
      <c r="C297" s="138"/>
      <c r="D297" s="138"/>
      <c r="E297" s="138"/>
      <c r="F297" s="123"/>
      <c r="G297" s="123"/>
      <c r="H297" s="123"/>
      <c r="I297" s="123"/>
      <c r="J297" s="123"/>
    </row>
    <row r="298" spans="1:10" s="137" customFormat="1">
      <c r="A298" s="136"/>
      <c r="B298" s="136"/>
      <c r="C298" s="138"/>
      <c r="D298" s="138"/>
      <c r="E298" s="138"/>
      <c r="F298" s="123"/>
      <c r="G298" s="123"/>
      <c r="H298" s="123"/>
      <c r="I298" s="123"/>
      <c r="J298" s="123"/>
    </row>
    <row r="299" spans="1:10" s="137" customFormat="1">
      <c r="A299" s="136"/>
      <c r="B299" s="136"/>
      <c r="C299" s="138"/>
      <c r="D299" s="138"/>
      <c r="E299" s="138"/>
      <c r="F299" s="123"/>
      <c r="G299" s="123"/>
      <c r="H299" s="123"/>
      <c r="I299" s="123"/>
      <c r="J299" s="123"/>
    </row>
    <row r="300" spans="1:10" s="137" customFormat="1">
      <c r="A300" s="136"/>
      <c r="B300" s="136"/>
      <c r="C300" s="138"/>
      <c r="D300" s="138"/>
      <c r="E300" s="138"/>
      <c r="F300" s="123"/>
      <c r="G300" s="123"/>
      <c r="H300" s="123"/>
      <c r="I300" s="123"/>
      <c r="J300" s="123"/>
    </row>
    <row r="301" spans="1:10" s="137" customFormat="1">
      <c r="A301" s="136"/>
      <c r="B301" s="136"/>
      <c r="C301" s="138"/>
      <c r="D301" s="138"/>
      <c r="E301" s="138"/>
      <c r="F301" s="123"/>
      <c r="G301" s="123"/>
      <c r="H301" s="123"/>
      <c r="I301" s="123"/>
      <c r="J301" s="123"/>
    </row>
    <row r="302" spans="1:10" s="137" customFormat="1">
      <c r="A302" s="136"/>
      <c r="B302" s="136"/>
      <c r="C302" s="138"/>
      <c r="D302" s="138"/>
      <c r="E302" s="138"/>
      <c r="F302" s="123"/>
      <c r="G302" s="123"/>
      <c r="H302" s="123"/>
      <c r="I302" s="123"/>
      <c r="J302" s="123"/>
    </row>
    <row r="303" spans="1:10" s="137" customFormat="1">
      <c r="A303" s="136"/>
      <c r="B303" s="136"/>
      <c r="C303" s="138"/>
      <c r="D303" s="138"/>
      <c r="E303" s="138"/>
      <c r="F303" s="123"/>
      <c r="G303" s="123"/>
      <c r="H303" s="123"/>
      <c r="I303" s="123"/>
      <c r="J303" s="123"/>
    </row>
    <row r="304" spans="1:10" s="137" customFormat="1">
      <c r="A304" s="136"/>
      <c r="B304" s="136"/>
      <c r="C304" s="138"/>
      <c r="D304" s="138"/>
      <c r="E304" s="138"/>
      <c r="F304" s="123"/>
      <c r="G304" s="123"/>
      <c r="H304" s="123"/>
      <c r="I304" s="123"/>
      <c r="J304" s="123"/>
    </row>
    <row r="305" spans="1:10" s="137" customFormat="1">
      <c r="A305" s="136"/>
      <c r="B305" s="136"/>
      <c r="C305" s="138"/>
      <c r="D305" s="138"/>
      <c r="E305" s="138"/>
      <c r="F305" s="123"/>
      <c r="G305" s="123"/>
      <c r="H305" s="123"/>
      <c r="I305" s="123"/>
      <c r="J305" s="123"/>
    </row>
    <row r="306" spans="1:10" s="137" customFormat="1">
      <c r="A306" s="136"/>
      <c r="B306" s="136"/>
      <c r="C306" s="138"/>
      <c r="D306" s="138"/>
      <c r="E306" s="138"/>
      <c r="F306" s="123"/>
      <c r="G306" s="123"/>
      <c r="H306" s="123"/>
      <c r="I306" s="123"/>
      <c r="J306" s="123"/>
    </row>
    <row r="307" spans="1:10" s="137" customFormat="1">
      <c r="A307" s="136"/>
      <c r="B307" s="136"/>
      <c r="C307" s="138"/>
      <c r="D307" s="138"/>
      <c r="E307" s="138"/>
      <c r="F307" s="123"/>
      <c r="G307" s="123"/>
      <c r="H307" s="123"/>
      <c r="I307" s="123"/>
      <c r="J307" s="123"/>
    </row>
    <row r="308" spans="1:10" s="137" customFormat="1">
      <c r="A308" s="136"/>
      <c r="B308" s="136"/>
      <c r="C308" s="138"/>
      <c r="D308" s="138"/>
      <c r="E308" s="138"/>
      <c r="F308" s="123"/>
      <c r="G308" s="123"/>
      <c r="H308" s="123"/>
      <c r="I308" s="123"/>
      <c r="J308" s="123"/>
    </row>
    <row r="309" spans="1:10" s="137" customFormat="1">
      <c r="A309" s="136"/>
      <c r="B309" s="136"/>
      <c r="C309" s="138"/>
      <c r="D309" s="138"/>
      <c r="E309" s="138"/>
      <c r="F309" s="123"/>
      <c r="G309" s="123"/>
      <c r="H309" s="123"/>
      <c r="I309" s="123"/>
      <c r="J309" s="123"/>
    </row>
    <row r="310" spans="1:10" s="137" customFormat="1">
      <c r="A310" s="136"/>
      <c r="B310" s="136"/>
      <c r="C310" s="138"/>
      <c r="D310" s="138"/>
      <c r="E310" s="138"/>
      <c r="F310" s="123"/>
      <c r="G310" s="123"/>
      <c r="H310" s="123"/>
      <c r="I310" s="123"/>
      <c r="J310" s="123"/>
    </row>
    <row r="311" spans="1:10" s="137" customFormat="1">
      <c r="A311" s="136"/>
      <c r="B311" s="136"/>
      <c r="C311" s="138"/>
      <c r="D311" s="138"/>
      <c r="E311" s="138"/>
      <c r="F311" s="123"/>
      <c r="G311" s="123"/>
      <c r="H311" s="123"/>
      <c r="I311" s="123"/>
      <c r="J311" s="123"/>
    </row>
    <row r="312" spans="1:10" s="137" customFormat="1">
      <c r="A312" s="136"/>
      <c r="B312" s="136"/>
      <c r="C312" s="138"/>
      <c r="D312" s="138"/>
      <c r="E312" s="138"/>
      <c r="F312" s="123"/>
      <c r="G312" s="123"/>
      <c r="H312" s="123"/>
      <c r="I312" s="123"/>
      <c r="J312" s="123"/>
    </row>
    <row r="313" spans="1:10" s="137" customFormat="1">
      <c r="A313" s="136"/>
      <c r="B313" s="136"/>
      <c r="C313" s="138"/>
      <c r="D313" s="138"/>
      <c r="E313" s="138"/>
      <c r="F313" s="123"/>
      <c r="G313" s="123"/>
      <c r="H313" s="123"/>
      <c r="I313" s="123"/>
      <c r="J313" s="123"/>
    </row>
    <row r="314" spans="1:10" s="137" customFormat="1">
      <c r="A314" s="136"/>
      <c r="B314" s="136"/>
      <c r="C314" s="138"/>
      <c r="D314" s="138"/>
      <c r="E314" s="138"/>
      <c r="F314" s="123"/>
      <c r="G314" s="123"/>
      <c r="H314" s="123"/>
      <c r="I314" s="123"/>
      <c r="J314" s="123"/>
    </row>
    <row r="315" spans="1:10" s="137" customFormat="1">
      <c r="A315" s="136"/>
      <c r="B315" s="136"/>
      <c r="C315" s="138"/>
      <c r="D315" s="138"/>
      <c r="E315" s="138"/>
      <c r="F315" s="123"/>
      <c r="G315" s="123"/>
      <c r="H315" s="123"/>
      <c r="I315" s="123"/>
      <c r="J315" s="123"/>
    </row>
    <row r="316" spans="1:10" s="137" customFormat="1">
      <c r="A316" s="136"/>
      <c r="B316" s="136"/>
      <c r="C316" s="138"/>
      <c r="D316" s="138"/>
      <c r="E316" s="138"/>
      <c r="F316" s="123"/>
      <c r="G316" s="123"/>
      <c r="H316" s="123"/>
      <c r="I316" s="123"/>
      <c r="J316" s="123"/>
    </row>
    <row r="317" spans="1:10" s="137" customFormat="1">
      <c r="A317" s="136"/>
      <c r="B317" s="136"/>
      <c r="C317" s="138"/>
      <c r="D317" s="138"/>
      <c r="E317" s="138"/>
      <c r="F317" s="123"/>
      <c r="G317" s="123"/>
      <c r="H317" s="123"/>
      <c r="I317" s="123"/>
      <c r="J317" s="123"/>
    </row>
    <row r="318" spans="1:10" s="137" customFormat="1">
      <c r="A318" s="136"/>
      <c r="B318" s="136"/>
      <c r="C318" s="138"/>
      <c r="D318" s="138"/>
      <c r="E318" s="138"/>
      <c r="F318" s="123"/>
      <c r="G318" s="123"/>
      <c r="H318" s="123"/>
      <c r="I318" s="123"/>
      <c r="J318" s="123"/>
    </row>
    <row r="319" spans="1:10" s="137" customFormat="1">
      <c r="A319" s="136"/>
      <c r="B319" s="136"/>
      <c r="C319" s="138"/>
      <c r="D319" s="138"/>
      <c r="E319" s="138"/>
      <c r="F319" s="123"/>
      <c r="G319" s="123"/>
      <c r="H319" s="123"/>
      <c r="I319" s="123"/>
      <c r="J319" s="123"/>
    </row>
    <row r="320" spans="1:10" s="137" customFormat="1">
      <c r="A320" s="136"/>
      <c r="B320" s="136"/>
      <c r="C320" s="138"/>
      <c r="D320" s="138"/>
      <c r="E320" s="138"/>
      <c r="F320" s="123"/>
      <c r="G320" s="123"/>
      <c r="H320" s="123"/>
      <c r="I320" s="123"/>
      <c r="J320" s="123"/>
    </row>
    <row r="321" spans="1:10" s="137" customFormat="1">
      <c r="A321" s="136"/>
      <c r="B321" s="136"/>
      <c r="C321" s="138"/>
      <c r="D321" s="138"/>
      <c r="E321" s="138"/>
      <c r="F321" s="123"/>
      <c r="G321" s="123"/>
      <c r="H321" s="123"/>
      <c r="I321" s="123"/>
      <c r="J321" s="123"/>
    </row>
    <row r="322" spans="1:10" s="137" customFormat="1">
      <c r="A322" s="136"/>
      <c r="B322" s="136"/>
      <c r="C322" s="138"/>
      <c r="D322" s="138"/>
      <c r="E322" s="138"/>
      <c r="F322" s="123"/>
      <c r="G322" s="123"/>
      <c r="H322" s="123"/>
      <c r="I322" s="123"/>
      <c r="J322" s="123"/>
    </row>
    <row r="323" spans="1:10" s="137" customFormat="1">
      <c r="A323" s="136"/>
      <c r="B323" s="136"/>
      <c r="C323" s="138"/>
      <c r="D323" s="138"/>
      <c r="E323" s="138"/>
      <c r="F323" s="123"/>
      <c r="G323" s="123"/>
      <c r="H323" s="123"/>
      <c r="I323" s="123"/>
      <c r="J323" s="123"/>
    </row>
    <row r="324" spans="1:10" s="137" customFormat="1">
      <c r="A324" s="136"/>
      <c r="B324" s="136"/>
      <c r="C324" s="138"/>
      <c r="D324" s="138"/>
      <c r="E324" s="138"/>
      <c r="F324" s="123"/>
      <c r="G324" s="123"/>
      <c r="H324" s="123"/>
      <c r="I324" s="123"/>
      <c r="J324" s="123"/>
    </row>
    <row r="325" spans="1:10" s="137" customFormat="1">
      <c r="A325" s="136"/>
      <c r="B325" s="136"/>
      <c r="C325" s="138"/>
      <c r="D325" s="138"/>
      <c r="E325" s="138"/>
      <c r="F325" s="123"/>
      <c r="G325" s="123"/>
      <c r="H325" s="123"/>
      <c r="I325" s="123"/>
      <c r="J325" s="123"/>
    </row>
    <row r="326" spans="1:10" s="137" customFormat="1">
      <c r="A326" s="136"/>
      <c r="B326" s="136"/>
      <c r="C326" s="138"/>
      <c r="D326" s="138"/>
      <c r="E326" s="138"/>
      <c r="F326" s="123"/>
      <c r="G326" s="123"/>
      <c r="H326" s="123"/>
      <c r="I326" s="123"/>
      <c r="J326" s="123"/>
    </row>
    <row r="327" spans="1:10" s="137" customFormat="1">
      <c r="A327" s="136"/>
      <c r="B327" s="136"/>
      <c r="C327" s="138"/>
      <c r="D327" s="138"/>
      <c r="E327" s="138"/>
      <c r="F327" s="123"/>
      <c r="G327" s="123"/>
      <c r="H327" s="123"/>
      <c r="I327" s="123"/>
      <c r="J327" s="123"/>
    </row>
    <row r="328" spans="1:10" s="137" customFormat="1">
      <c r="A328" s="136"/>
      <c r="B328" s="136"/>
      <c r="C328" s="138"/>
      <c r="D328" s="138"/>
      <c r="E328" s="138"/>
      <c r="F328" s="123"/>
      <c r="G328" s="123"/>
      <c r="H328" s="123"/>
      <c r="I328" s="123"/>
      <c r="J328" s="123"/>
    </row>
    <row r="329" spans="1:10" s="137" customFormat="1">
      <c r="A329" s="136"/>
      <c r="B329" s="136"/>
      <c r="C329" s="138"/>
      <c r="D329" s="138"/>
      <c r="E329" s="138"/>
      <c r="F329" s="123"/>
      <c r="G329" s="123"/>
      <c r="H329" s="123"/>
      <c r="I329" s="123"/>
      <c r="J329" s="123"/>
    </row>
    <row r="330" spans="1:10" s="137" customFormat="1">
      <c r="A330" s="136"/>
      <c r="B330" s="136"/>
      <c r="C330" s="138"/>
      <c r="D330" s="138"/>
      <c r="E330" s="138"/>
      <c r="F330" s="123"/>
      <c r="G330" s="123"/>
      <c r="H330" s="123"/>
      <c r="I330" s="123"/>
      <c r="J330" s="123"/>
    </row>
    <row r="331" spans="1:10" s="137" customFormat="1">
      <c r="A331" s="136"/>
      <c r="B331" s="136"/>
      <c r="C331" s="138"/>
      <c r="D331" s="138"/>
      <c r="E331" s="138"/>
      <c r="F331" s="123"/>
      <c r="G331" s="123"/>
      <c r="H331" s="123"/>
      <c r="I331" s="123"/>
      <c r="J331" s="123"/>
    </row>
    <row r="332" spans="1:10" s="137" customFormat="1">
      <c r="A332" s="136"/>
      <c r="B332" s="136"/>
      <c r="C332" s="138"/>
      <c r="D332" s="138"/>
      <c r="E332" s="138"/>
      <c r="F332" s="123"/>
      <c r="G332" s="123"/>
      <c r="H332" s="123"/>
      <c r="I332" s="123"/>
      <c r="J332" s="123"/>
    </row>
    <row r="333" spans="1:10" s="137" customFormat="1">
      <c r="A333" s="136"/>
      <c r="B333" s="136"/>
      <c r="C333" s="138"/>
      <c r="D333" s="138"/>
      <c r="E333" s="138"/>
      <c r="F333" s="123"/>
      <c r="G333" s="123"/>
      <c r="H333" s="123"/>
      <c r="I333" s="123"/>
      <c r="J333" s="123"/>
    </row>
    <row r="334" spans="1:10" s="137" customFormat="1">
      <c r="A334" s="136"/>
      <c r="B334" s="136"/>
      <c r="C334" s="138"/>
      <c r="D334" s="138"/>
      <c r="E334" s="138"/>
      <c r="F334" s="123"/>
      <c r="G334" s="123"/>
      <c r="H334" s="123"/>
      <c r="I334" s="123"/>
      <c r="J334" s="123"/>
    </row>
    <row r="335" spans="1:10" s="137" customFormat="1">
      <c r="A335" s="136"/>
      <c r="B335" s="136"/>
      <c r="C335" s="138"/>
      <c r="D335" s="138"/>
      <c r="E335" s="138"/>
      <c r="F335" s="123"/>
      <c r="G335" s="123"/>
      <c r="H335" s="123"/>
      <c r="I335" s="123"/>
      <c r="J335" s="123"/>
    </row>
    <row r="336" spans="1:10" s="137" customFormat="1">
      <c r="A336" s="136"/>
      <c r="B336" s="136"/>
      <c r="C336" s="138"/>
      <c r="D336" s="138"/>
      <c r="E336" s="138"/>
      <c r="F336" s="123"/>
      <c r="G336" s="123"/>
      <c r="H336" s="123"/>
      <c r="I336" s="123"/>
      <c r="J336" s="123"/>
    </row>
    <row r="337" spans="1:10" s="137" customFormat="1">
      <c r="A337" s="136"/>
      <c r="B337" s="136"/>
      <c r="C337" s="138"/>
      <c r="D337" s="138"/>
      <c r="E337" s="138"/>
      <c r="F337" s="123"/>
      <c r="G337" s="123"/>
      <c r="H337" s="123"/>
      <c r="I337" s="123"/>
      <c r="J337" s="123"/>
    </row>
    <row r="338" spans="1:10" s="137" customFormat="1">
      <c r="A338" s="136"/>
      <c r="B338" s="136"/>
      <c r="C338" s="138"/>
      <c r="D338" s="138"/>
      <c r="E338" s="138"/>
      <c r="F338" s="123"/>
      <c r="G338" s="123"/>
      <c r="H338" s="123"/>
      <c r="I338" s="123"/>
      <c r="J338" s="123"/>
    </row>
    <row r="339" spans="1:10" s="137" customFormat="1">
      <c r="A339" s="136"/>
      <c r="B339" s="136"/>
      <c r="C339" s="138"/>
      <c r="D339" s="138"/>
      <c r="E339" s="138"/>
      <c r="F339" s="123"/>
      <c r="G339" s="123"/>
      <c r="H339" s="123"/>
      <c r="I339" s="123"/>
      <c r="J339" s="123"/>
    </row>
    <row r="340" spans="1:10" s="137" customFormat="1">
      <c r="A340" s="136"/>
      <c r="B340" s="136"/>
      <c r="C340" s="138"/>
      <c r="D340" s="138"/>
      <c r="E340" s="138"/>
      <c r="F340" s="123"/>
      <c r="G340" s="123"/>
      <c r="H340" s="123"/>
      <c r="I340" s="123"/>
      <c r="J340" s="123"/>
    </row>
    <row r="341" spans="1:10" s="137" customFormat="1">
      <c r="A341" s="136"/>
      <c r="B341" s="136"/>
      <c r="C341" s="138"/>
      <c r="D341" s="138"/>
      <c r="E341" s="138"/>
      <c r="F341" s="123"/>
      <c r="G341" s="123"/>
      <c r="H341" s="123"/>
      <c r="I341" s="123"/>
      <c r="J341" s="123"/>
    </row>
    <row r="342" spans="1:10" s="137" customFormat="1">
      <c r="A342" s="136"/>
      <c r="B342" s="136"/>
      <c r="C342" s="138"/>
      <c r="D342" s="138"/>
      <c r="E342" s="138"/>
      <c r="F342" s="123"/>
      <c r="G342" s="123"/>
      <c r="H342" s="123"/>
      <c r="I342" s="123"/>
      <c r="J342" s="123"/>
    </row>
    <row r="343" spans="1:10" s="137" customFormat="1">
      <c r="A343" s="136"/>
      <c r="B343" s="136"/>
      <c r="C343" s="138"/>
      <c r="D343" s="138"/>
      <c r="E343" s="138"/>
      <c r="F343" s="123"/>
      <c r="G343" s="123"/>
      <c r="H343" s="123"/>
      <c r="I343" s="123"/>
      <c r="J343" s="123"/>
    </row>
    <row r="344" spans="1:10" s="137" customFormat="1">
      <c r="A344" s="136"/>
      <c r="B344" s="136"/>
      <c r="C344" s="138"/>
      <c r="D344" s="138"/>
      <c r="E344" s="138"/>
      <c r="F344" s="123"/>
      <c r="G344" s="123"/>
      <c r="H344" s="123"/>
      <c r="I344" s="123"/>
      <c r="J344" s="123"/>
    </row>
    <row r="345" spans="1:10" s="137" customFormat="1">
      <c r="A345" s="136"/>
      <c r="B345" s="136"/>
      <c r="C345" s="138"/>
      <c r="D345" s="138"/>
      <c r="E345" s="138"/>
      <c r="F345" s="123"/>
      <c r="G345" s="123"/>
      <c r="H345" s="123"/>
      <c r="I345" s="123"/>
      <c r="J345" s="123"/>
    </row>
    <row r="346" spans="1:10" s="137" customFormat="1">
      <c r="A346" s="136"/>
      <c r="B346" s="136"/>
      <c r="C346" s="138"/>
      <c r="D346" s="138"/>
      <c r="E346" s="138"/>
      <c r="F346" s="123"/>
      <c r="G346" s="123"/>
      <c r="H346" s="123"/>
      <c r="I346" s="123"/>
      <c r="J346" s="123"/>
    </row>
    <row r="347" spans="1:10" s="137" customFormat="1">
      <c r="A347" s="136"/>
      <c r="B347" s="136"/>
      <c r="C347" s="138"/>
      <c r="D347" s="138"/>
      <c r="E347" s="138"/>
      <c r="F347" s="123"/>
      <c r="G347" s="123"/>
      <c r="H347" s="123"/>
      <c r="I347" s="123"/>
      <c r="J347" s="123"/>
    </row>
    <row r="348" spans="1:10" s="137" customFormat="1">
      <c r="A348" s="136"/>
      <c r="B348" s="136"/>
      <c r="C348" s="138"/>
      <c r="D348" s="138"/>
      <c r="E348" s="138"/>
      <c r="F348" s="123"/>
      <c r="G348" s="123"/>
      <c r="H348" s="123"/>
      <c r="I348" s="123"/>
      <c r="J348" s="123"/>
    </row>
    <row r="349" spans="1:10" s="137" customFormat="1">
      <c r="A349" s="136"/>
      <c r="B349" s="136"/>
      <c r="C349" s="138"/>
      <c r="D349" s="138"/>
      <c r="E349" s="138"/>
      <c r="F349" s="123"/>
      <c r="G349" s="123"/>
      <c r="H349" s="123"/>
      <c r="I349" s="123"/>
      <c r="J349" s="123"/>
    </row>
    <row r="350" spans="1:10" s="137" customFormat="1">
      <c r="A350" s="136"/>
      <c r="B350" s="136"/>
      <c r="C350" s="138"/>
      <c r="D350" s="138"/>
      <c r="E350" s="138"/>
      <c r="F350" s="123"/>
      <c r="G350" s="123"/>
      <c r="H350" s="123"/>
      <c r="I350" s="123"/>
      <c r="J350" s="123"/>
    </row>
    <row r="351" spans="1:10" s="137" customFormat="1">
      <c r="A351" s="136"/>
      <c r="B351" s="136"/>
      <c r="C351" s="138"/>
      <c r="D351" s="138"/>
      <c r="E351" s="138"/>
      <c r="F351" s="123"/>
      <c r="G351" s="123"/>
      <c r="H351" s="123"/>
      <c r="I351" s="123"/>
      <c r="J351" s="123"/>
    </row>
    <row r="352" spans="1:10" s="137" customFormat="1">
      <c r="A352" s="136"/>
      <c r="B352" s="136"/>
      <c r="C352" s="138"/>
      <c r="D352" s="138"/>
      <c r="E352" s="138"/>
      <c r="F352" s="123"/>
      <c r="G352" s="123"/>
      <c r="H352" s="123"/>
      <c r="I352" s="123"/>
      <c r="J352" s="123"/>
    </row>
    <row r="353" spans="1:10" s="137" customFormat="1">
      <c r="A353" s="136"/>
      <c r="B353" s="136"/>
      <c r="C353" s="138"/>
      <c r="D353" s="138"/>
      <c r="E353" s="138"/>
      <c r="F353" s="123"/>
      <c r="G353" s="123"/>
      <c r="H353" s="123"/>
      <c r="I353" s="123"/>
      <c r="J353" s="123"/>
    </row>
    <row r="354" spans="1:10" s="137" customFormat="1">
      <c r="A354" s="136"/>
      <c r="B354" s="136"/>
      <c r="C354" s="138"/>
      <c r="D354" s="138"/>
      <c r="E354" s="138"/>
      <c r="F354" s="123"/>
      <c r="G354" s="123"/>
      <c r="H354" s="123"/>
      <c r="I354" s="123"/>
      <c r="J354" s="123"/>
    </row>
    <row r="355" spans="1:10" s="137" customFormat="1">
      <c r="A355" s="136"/>
      <c r="B355" s="136"/>
      <c r="C355" s="138"/>
      <c r="D355" s="138"/>
      <c r="E355" s="138"/>
      <c r="F355" s="123"/>
      <c r="G355" s="123"/>
      <c r="H355" s="123"/>
      <c r="I355" s="123"/>
      <c r="J355" s="123"/>
    </row>
    <row r="356" spans="1:10" s="137" customFormat="1">
      <c r="A356" s="136"/>
      <c r="B356" s="136"/>
      <c r="C356" s="138"/>
      <c r="D356" s="138"/>
      <c r="E356" s="138"/>
      <c r="F356" s="123"/>
      <c r="G356" s="123"/>
      <c r="H356" s="123"/>
      <c r="I356" s="123"/>
      <c r="J356" s="123"/>
    </row>
    <row r="357" spans="1:10" s="137" customFormat="1">
      <c r="A357" s="136"/>
      <c r="B357" s="136"/>
      <c r="C357" s="138"/>
      <c r="D357" s="138"/>
      <c r="E357" s="138"/>
      <c r="F357" s="123"/>
      <c r="G357" s="123"/>
      <c r="H357" s="123"/>
      <c r="I357" s="123"/>
      <c r="J357" s="123"/>
    </row>
    <row r="358" spans="1:10" s="137" customFormat="1">
      <c r="A358" s="136"/>
      <c r="B358" s="136"/>
      <c r="C358" s="138"/>
      <c r="D358" s="138"/>
      <c r="E358" s="138"/>
      <c r="F358" s="123"/>
      <c r="G358" s="123"/>
      <c r="H358" s="123"/>
      <c r="I358" s="123"/>
      <c r="J358" s="123"/>
    </row>
    <row r="359" spans="1:10" s="137" customFormat="1">
      <c r="A359" s="136"/>
      <c r="B359" s="136"/>
      <c r="C359" s="138"/>
      <c r="D359" s="138"/>
      <c r="E359" s="138"/>
      <c r="F359" s="123"/>
      <c r="G359" s="123"/>
      <c r="H359" s="123"/>
      <c r="I359" s="123"/>
      <c r="J359" s="123"/>
    </row>
    <row r="360" spans="1:10" s="137" customFormat="1">
      <c r="A360" s="136"/>
      <c r="B360" s="136"/>
      <c r="C360" s="138"/>
      <c r="D360" s="138"/>
      <c r="E360" s="138"/>
      <c r="F360" s="123"/>
      <c r="G360" s="123"/>
      <c r="H360" s="123"/>
      <c r="I360" s="123"/>
      <c r="J360" s="123"/>
    </row>
    <row r="361" spans="1:10" s="137" customFormat="1">
      <c r="A361" s="136"/>
      <c r="B361" s="136"/>
      <c r="C361" s="138"/>
      <c r="D361" s="138"/>
      <c r="E361" s="138"/>
      <c r="F361" s="123"/>
      <c r="G361" s="123"/>
      <c r="H361" s="123"/>
      <c r="I361" s="123"/>
      <c r="J361" s="123"/>
    </row>
    <row r="362" spans="1:10" s="137" customFormat="1">
      <c r="A362" s="136"/>
      <c r="B362" s="136"/>
      <c r="C362" s="138"/>
      <c r="D362" s="138"/>
      <c r="E362" s="138"/>
      <c r="F362" s="123"/>
      <c r="G362" s="123"/>
      <c r="H362" s="123"/>
      <c r="I362" s="123"/>
      <c r="J362" s="123"/>
    </row>
    <row r="363" spans="1:10" s="137" customFormat="1">
      <c r="A363" s="136"/>
      <c r="B363" s="136"/>
      <c r="C363" s="138"/>
      <c r="D363" s="138"/>
      <c r="E363" s="138"/>
      <c r="F363" s="123"/>
      <c r="G363" s="123"/>
      <c r="H363" s="123"/>
      <c r="I363" s="123"/>
      <c r="J363" s="123"/>
    </row>
    <row r="364" spans="1:10" s="137" customFormat="1">
      <c r="A364" s="136"/>
      <c r="B364" s="136"/>
      <c r="C364" s="138"/>
      <c r="D364" s="138"/>
      <c r="E364" s="138"/>
      <c r="F364" s="123"/>
      <c r="G364" s="123"/>
      <c r="H364" s="123"/>
      <c r="I364" s="123"/>
      <c r="J364" s="123"/>
    </row>
    <row r="365" spans="1:10" s="137" customFormat="1">
      <c r="A365" s="136"/>
      <c r="B365" s="136"/>
      <c r="C365" s="138"/>
      <c r="D365" s="138"/>
      <c r="E365" s="138"/>
      <c r="F365" s="123"/>
      <c r="G365" s="123"/>
      <c r="H365" s="123"/>
      <c r="I365" s="123"/>
      <c r="J365" s="123"/>
    </row>
    <row r="366" spans="1:10" s="137" customFormat="1">
      <c r="A366" s="136"/>
      <c r="B366" s="136"/>
      <c r="C366" s="138"/>
      <c r="D366" s="138"/>
      <c r="E366" s="138"/>
      <c r="F366" s="123"/>
      <c r="G366" s="123"/>
      <c r="H366" s="123"/>
      <c r="I366" s="123"/>
      <c r="J366" s="123"/>
    </row>
    <row r="367" spans="1:10" s="137" customFormat="1">
      <c r="A367" s="136"/>
      <c r="B367" s="136"/>
      <c r="C367" s="138"/>
      <c r="D367" s="138"/>
      <c r="E367" s="138"/>
      <c r="F367" s="123"/>
      <c r="G367" s="123"/>
      <c r="H367" s="123"/>
      <c r="I367" s="123"/>
      <c r="J367" s="123"/>
    </row>
    <row r="368" spans="1:10" s="137" customFormat="1">
      <c r="A368" s="136"/>
      <c r="B368" s="136"/>
      <c r="C368" s="138"/>
      <c r="D368" s="138"/>
      <c r="E368" s="138"/>
      <c r="F368" s="123"/>
      <c r="G368" s="123"/>
      <c r="H368" s="123"/>
      <c r="I368" s="123"/>
      <c r="J368" s="123"/>
    </row>
    <row r="369" spans="1:10" s="137" customFormat="1">
      <c r="A369" s="136"/>
      <c r="B369" s="136"/>
      <c r="C369" s="138"/>
      <c r="D369" s="138"/>
      <c r="E369" s="138"/>
      <c r="F369" s="123"/>
      <c r="G369" s="123"/>
      <c r="H369" s="123"/>
      <c r="I369" s="123"/>
      <c r="J369" s="123"/>
    </row>
    <row r="370" spans="1:10" s="137" customFormat="1">
      <c r="A370" s="136"/>
      <c r="B370" s="136"/>
      <c r="C370" s="138"/>
      <c r="D370" s="138"/>
      <c r="E370" s="138"/>
      <c r="F370" s="123"/>
      <c r="G370" s="123"/>
      <c r="H370" s="123"/>
      <c r="I370" s="123"/>
      <c r="J370" s="123"/>
    </row>
    <row r="371" spans="1:10" s="137" customFormat="1">
      <c r="A371" s="136"/>
      <c r="B371" s="136"/>
      <c r="C371" s="138"/>
      <c r="D371" s="138"/>
      <c r="E371" s="138"/>
      <c r="F371" s="123"/>
      <c r="G371" s="123"/>
      <c r="H371" s="123"/>
      <c r="I371" s="123"/>
      <c r="J371" s="123"/>
    </row>
    <row r="372" spans="1:10" s="137" customFormat="1">
      <c r="A372" s="136"/>
      <c r="B372" s="136"/>
      <c r="C372" s="138"/>
      <c r="D372" s="138"/>
      <c r="E372" s="138"/>
      <c r="F372" s="123"/>
      <c r="G372" s="123"/>
      <c r="H372" s="123"/>
      <c r="I372" s="123"/>
      <c r="J372" s="123"/>
    </row>
    <row r="373" spans="1:10" s="137" customFormat="1">
      <c r="A373" s="136"/>
      <c r="B373" s="136"/>
      <c r="C373" s="138"/>
      <c r="D373" s="138"/>
      <c r="E373" s="138"/>
      <c r="F373" s="123"/>
      <c r="G373" s="123"/>
      <c r="H373" s="123"/>
      <c r="I373" s="123"/>
      <c r="J373" s="123"/>
    </row>
    <row r="374" spans="1:10" s="137" customFormat="1">
      <c r="A374" s="136"/>
      <c r="B374" s="136"/>
      <c r="C374" s="138"/>
      <c r="D374" s="138"/>
      <c r="E374" s="138"/>
      <c r="F374" s="123"/>
      <c r="G374" s="123"/>
      <c r="H374" s="123"/>
      <c r="I374" s="123"/>
      <c r="J374" s="123"/>
    </row>
    <row r="375" spans="1:10" s="137" customFormat="1">
      <c r="A375" s="136"/>
      <c r="B375" s="136"/>
      <c r="C375" s="138"/>
      <c r="D375" s="138"/>
      <c r="E375" s="138"/>
      <c r="F375" s="123"/>
      <c r="G375" s="123"/>
      <c r="H375" s="123"/>
      <c r="I375" s="123"/>
      <c r="J375" s="123"/>
    </row>
    <row r="376" spans="1:10" s="137" customFormat="1">
      <c r="A376" s="136"/>
      <c r="B376" s="136"/>
      <c r="C376" s="138"/>
      <c r="D376" s="138"/>
      <c r="E376" s="138"/>
      <c r="F376" s="123"/>
      <c r="G376" s="123"/>
      <c r="H376" s="123"/>
      <c r="I376" s="123"/>
      <c r="J376" s="123"/>
    </row>
    <row r="377" spans="1:10" s="137" customFormat="1">
      <c r="A377" s="136"/>
      <c r="B377" s="136"/>
      <c r="C377" s="138"/>
      <c r="D377" s="138"/>
      <c r="E377" s="138"/>
      <c r="F377" s="123"/>
      <c r="G377" s="123"/>
      <c r="H377" s="123"/>
      <c r="I377" s="123"/>
      <c r="J377" s="123"/>
    </row>
    <row r="378" spans="1:10" s="137" customFormat="1">
      <c r="A378" s="136"/>
      <c r="B378" s="136"/>
      <c r="C378" s="138"/>
      <c r="D378" s="138"/>
      <c r="E378" s="138"/>
      <c r="F378" s="123"/>
      <c r="G378" s="123"/>
      <c r="H378" s="123"/>
      <c r="I378" s="123"/>
      <c r="J378" s="123"/>
    </row>
    <row r="379" spans="1:10" s="137" customFormat="1">
      <c r="A379" s="136"/>
      <c r="B379" s="136"/>
      <c r="C379" s="138"/>
      <c r="D379" s="138"/>
      <c r="E379" s="138"/>
      <c r="F379" s="123"/>
      <c r="G379" s="123"/>
      <c r="H379" s="123"/>
      <c r="I379" s="123"/>
      <c r="J379" s="123"/>
    </row>
    <row r="380" spans="1:10" s="137" customFormat="1">
      <c r="A380" s="136"/>
      <c r="B380" s="136"/>
      <c r="C380" s="138"/>
      <c r="D380" s="138"/>
      <c r="E380" s="138"/>
      <c r="F380" s="123"/>
      <c r="G380" s="123"/>
      <c r="H380" s="123"/>
      <c r="I380" s="123"/>
      <c r="J380" s="123"/>
    </row>
    <row r="381" spans="1:10" s="137" customFormat="1">
      <c r="A381" s="136"/>
      <c r="B381" s="136"/>
      <c r="C381" s="138"/>
      <c r="D381" s="138"/>
      <c r="E381" s="138"/>
      <c r="F381" s="123"/>
      <c r="G381" s="123"/>
      <c r="H381" s="123"/>
      <c r="I381" s="123"/>
      <c r="J381" s="123"/>
    </row>
    <row r="382" spans="1:10" s="137" customFormat="1">
      <c r="A382" s="136"/>
      <c r="B382" s="136"/>
      <c r="C382" s="138"/>
      <c r="D382" s="138"/>
      <c r="E382" s="138"/>
      <c r="F382" s="123"/>
      <c r="G382" s="123"/>
      <c r="H382" s="123"/>
      <c r="I382" s="123"/>
      <c r="J382" s="123"/>
    </row>
    <row r="383" spans="1:10" s="137" customFormat="1">
      <c r="A383" s="136"/>
      <c r="B383" s="136"/>
      <c r="C383" s="138"/>
      <c r="D383" s="138"/>
      <c r="E383" s="138"/>
      <c r="F383" s="123"/>
      <c r="G383" s="123"/>
      <c r="H383" s="123"/>
      <c r="I383" s="123"/>
      <c r="J383" s="123"/>
    </row>
    <row r="384" spans="1:10" s="137" customFormat="1">
      <c r="A384" s="136"/>
      <c r="B384" s="136"/>
      <c r="C384" s="138"/>
      <c r="D384" s="138"/>
      <c r="E384" s="138"/>
      <c r="F384" s="123"/>
      <c r="G384" s="123"/>
      <c r="H384" s="123"/>
      <c r="I384" s="123"/>
      <c r="J384" s="123"/>
    </row>
    <row r="385" spans="1:10" s="137" customFormat="1">
      <c r="A385" s="136"/>
      <c r="B385" s="136"/>
      <c r="C385" s="138"/>
      <c r="D385" s="138"/>
      <c r="E385" s="138"/>
      <c r="F385" s="123"/>
      <c r="G385" s="123"/>
      <c r="H385" s="123"/>
      <c r="I385" s="123"/>
      <c r="J385" s="123"/>
    </row>
    <row r="386" spans="1:10" s="137" customFormat="1">
      <c r="A386" s="136"/>
      <c r="B386" s="136"/>
      <c r="C386" s="138"/>
      <c r="D386" s="138"/>
      <c r="E386" s="138"/>
      <c r="F386" s="123"/>
      <c r="G386" s="123"/>
      <c r="H386" s="123"/>
      <c r="I386" s="123"/>
      <c r="J386" s="123"/>
    </row>
    <row r="387" spans="1:10" s="137" customFormat="1">
      <c r="A387" s="136"/>
      <c r="B387" s="136"/>
      <c r="C387" s="138"/>
      <c r="D387" s="138"/>
      <c r="E387" s="138"/>
      <c r="F387" s="123"/>
      <c r="G387" s="123"/>
      <c r="H387" s="123"/>
      <c r="I387" s="123"/>
      <c r="J387" s="123"/>
    </row>
    <row r="388" spans="1:10" s="137" customFormat="1">
      <c r="A388" s="136"/>
      <c r="B388" s="136"/>
      <c r="C388" s="138"/>
      <c r="D388" s="138"/>
      <c r="E388" s="138"/>
      <c r="F388" s="123"/>
      <c r="G388" s="123"/>
      <c r="H388" s="123"/>
      <c r="I388" s="123"/>
      <c r="J388" s="123"/>
    </row>
    <row r="389" spans="1:10" s="137" customFormat="1">
      <c r="A389" s="136"/>
      <c r="B389" s="136"/>
      <c r="C389" s="138"/>
      <c r="D389" s="138"/>
      <c r="E389" s="138"/>
      <c r="F389" s="123"/>
      <c r="G389" s="123"/>
      <c r="H389" s="123"/>
      <c r="I389" s="123"/>
      <c r="J389" s="123"/>
    </row>
    <row r="390" spans="1:10" s="137" customFormat="1">
      <c r="A390" s="136"/>
      <c r="B390" s="136"/>
      <c r="C390" s="138"/>
      <c r="D390" s="138"/>
      <c r="E390" s="138"/>
      <c r="F390" s="123"/>
      <c r="G390" s="123"/>
      <c r="H390" s="123"/>
      <c r="I390" s="123"/>
      <c r="J390" s="123"/>
    </row>
    <row r="391" spans="1:10" s="137" customFormat="1">
      <c r="A391" s="136"/>
      <c r="B391" s="136"/>
      <c r="C391" s="138"/>
      <c r="D391" s="138"/>
      <c r="E391" s="138"/>
      <c r="F391" s="123"/>
      <c r="G391" s="123"/>
      <c r="H391" s="123"/>
      <c r="I391" s="123"/>
      <c r="J391" s="123"/>
    </row>
    <row r="392" spans="1:10" s="137" customFormat="1">
      <c r="A392" s="136"/>
      <c r="B392" s="136"/>
      <c r="C392" s="138"/>
      <c r="D392" s="138"/>
      <c r="E392" s="138"/>
      <c r="F392" s="123"/>
      <c r="G392" s="123"/>
      <c r="H392" s="123"/>
      <c r="I392" s="123"/>
      <c r="J392" s="123"/>
    </row>
    <row r="393" spans="1:10" s="137" customFormat="1">
      <c r="A393" s="136"/>
      <c r="B393" s="136"/>
      <c r="C393" s="138"/>
      <c r="D393" s="138"/>
      <c r="E393" s="138"/>
      <c r="F393" s="123"/>
      <c r="G393" s="123"/>
      <c r="H393" s="123"/>
      <c r="I393" s="123"/>
      <c r="J393" s="123"/>
    </row>
    <row r="394" spans="1:10" s="137" customFormat="1">
      <c r="A394" s="136"/>
      <c r="B394" s="136"/>
      <c r="C394" s="138"/>
      <c r="D394" s="138"/>
      <c r="E394" s="138"/>
      <c r="F394" s="123"/>
      <c r="G394" s="123"/>
      <c r="H394" s="123"/>
      <c r="I394" s="123"/>
      <c r="J394" s="123"/>
    </row>
    <row r="395" spans="1:10" s="137" customFormat="1">
      <c r="A395" s="136"/>
      <c r="B395" s="136"/>
      <c r="C395" s="138"/>
      <c r="D395" s="138"/>
      <c r="E395" s="138"/>
      <c r="F395" s="123"/>
      <c r="G395" s="123"/>
      <c r="H395" s="123"/>
      <c r="I395" s="123"/>
      <c r="J395" s="123"/>
    </row>
    <row r="396" spans="1:10" s="137" customFormat="1">
      <c r="A396" s="136"/>
      <c r="B396" s="136"/>
      <c r="C396" s="138"/>
      <c r="D396" s="138"/>
      <c r="E396" s="138"/>
      <c r="F396" s="123"/>
      <c r="G396" s="123"/>
      <c r="H396" s="123"/>
      <c r="I396" s="123"/>
      <c r="J396" s="123"/>
    </row>
    <row r="397" spans="1:10" s="137" customFormat="1">
      <c r="A397" s="136"/>
      <c r="B397" s="136"/>
      <c r="C397" s="138"/>
      <c r="D397" s="138"/>
      <c r="E397" s="138"/>
      <c r="F397" s="123"/>
      <c r="G397" s="123"/>
      <c r="H397" s="123"/>
      <c r="I397" s="123"/>
      <c r="J397" s="123"/>
    </row>
    <row r="398" spans="1:10" s="137" customFormat="1">
      <c r="A398" s="136"/>
      <c r="B398" s="136"/>
      <c r="C398" s="138"/>
      <c r="D398" s="138"/>
      <c r="E398" s="138"/>
      <c r="F398" s="123"/>
      <c r="G398" s="123"/>
      <c r="H398" s="123"/>
      <c r="I398" s="123"/>
      <c r="J398" s="123"/>
    </row>
    <row r="399" spans="1:10" s="137" customFormat="1">
      <c r="A399" s="136"/>
      <c r="B399" s="136"/>
      <c r="C399" s="138"/>
      <c r="D399" s="138"/>
      <c r="E399" s="138"/>
      <c r="F399" s="123"/>
      <c r="G399" s="123"/>
      <c r="H399" s="123"/>
      <c r="I399" s="123"/>
      <c r="J399" s="123"/>
    </row>
    <row r="400" spans="1:10" s="137" customFormat="1">
      <c r="A400" s="136"/>
      <c r="B400" s="136"/>
      <c r="C400" s="138"/>
      <c r="D400" s="138"/>
      <c r="E400" s="138"/>
      <c r="F400" s="123"/>
      <c r="G400" s="123"/>
      <c r="H400" s="123"/>
      <c r="I400" s="123"/>
      <c r="J400" s="123"/>
    </row>
    <row r="401" spans="1:10" s="137" customFormat="1">
      <c r="A401" s="136"/>
      <c r="B401" s="136"/>
      <c r="C401" s="138"/>
      <c r="D401" s="138"/>
      <c r="E401" s="138"/>
      <c r="F401" s="123"/>
      <c r="G401" s="123"/>
      <c r="H401" s="123"/>
      <c r="I401" s="123"/>
      <c r="J401" s="123"/>
    </row>
    <row r="402" spans="1:10" s="137" customFormat="1">
      <c r="A402" s="136"/>
      <c r="B402" s="136"/>
      <c r="C402" s="138"/>
      <c r="D402" s="138"/>
      <c r="E402" s="138"/>
      <c r="F402" s="123"/>
      <c r="G402" s="123"/>
      <c r="H402" s="123"/>
      <c r="I402" s="123"/>
      <c r="J402" s="123"/>
    </row>
    <row r="403" spans="1:10" s="137" customFormat="1">
      <c r="A403" s="136"/>
      <c r="B403" s="136"/>
      <c r="C403" s="138"/>
      <c r="D403" s="138"/>
      <c r="E403" s="138"/>
      <c r="F403" s="123"/>
      <c r="G403" s="123"/>
      <c r="H403" s="123"/>
      <c r="I403" s="123"/>
      <c r="J403" s="123"/>
    </row>
    <row r="404" spans="1:10" s="137" customFormat="1">
      <c r="A404" s="136"/>
      <c r="B404" s="136"/>
      <c r="C404" s="138"/>
      <c r="D404" s="138"/>
      <c r="E404" s="138"/>
      <c r="F404" s="123"/>
      <c r="G404" s="123"/>
      <c r="H404" s="123"/>
      <c r="I404" s="123"/>
      <c r="J404" s="123"/>
    </row>
    <row r="405" spans="1:10" s="137" customFormat="1">
      <c r="A405" s="136"/>
      <c r="B405" s="136"/>
      <c r="C405" s="138"/>
      <c r="D405" s="138"/>
      <c r="E405" s="138"/>
      <c r="F405" s="123"/>
      <c r="G405" s="123"/>
      <c r="H405" s="123"/>
      <c r="I405" s="123"/>
      <c r="J405" s="123"/>
    </row>
    <row r="406" spans="1:10" s="137" customFormat="1">
      <c r="A406" s="136"/>
      <c r="B406" s="136"/>
      <c r="C406" s="138"/>
      <c r="D406" s="138"/>
      <c r="E406" s="138"/>
      <c r="F406" s="123"/>
      <c r="G406" s="123"/>
      <c r="H406" s="123"/>
      <c r="I406" s="123"/>
      <c r="J406" s="123"/>
    </row>
    <row r="407" spans="1:10" s="137" customFormat="1">
      <c r="A407" s="136"/>
      <c r="B407" s="136"/>
      <c r="C407" s="138"/>
      <c r="D407" s="138"/>
      <c r="E407" s="138"/>
      <c r="F407" s="123"/>
      <c r="G407" s="123"/>
      <c r="H407" s="123"/>
      <c r="I407" s="123"/>
      <c r="J407" s="123"/>
    </row>
    <row r="408" spans="1:10" s="137" customFormat="1">
      <c r="A408" s="136"/>
      <c r="B408" s="136"/>
      <c r="C408" s="138"/>
      <c r="D408" s="138"/>
      <c r="E408" s="138"/>
      <c r="F408" s="123"/>
      <c r="G408" s="123"/>
      <c r="H408" s="123"/>
      <c r="I408" s="123"/>
      <c r="J408" s="123"/>
    </row>
    <row r="409" spans="1:10" s="137" customFormat="1">
      <c r="A409" s="136"/>
      <c r="B409" s="136"/>
      <c r="C409" s="138"/>
      <c r="D409" s="138"/>
      <c r="E409" s="138"/>
      <c r="F409" s="123"/>
      <c r="G409" s="123"/>
      <c r="H409" s="123"/>
      <c r="I409" s="123"/>
      <c r="J409" s="123"/>
    </row>
    <row r="410" spans="1:10" s="137" customFormat="1">
      <c r="A410" s="136"/>
      <c r="B410" s="136"/>
      <c r="C410" s="138"/>
      <c r="D410" s="138"/>
      <c r="E410" s="138"/>
      <c r="F410" s="123"/>
      <c r="G410" s="123"/>
      <c r="H410" s="123"/>
      <c r="I410" s="123"/>
      <c r="J410" s="123"/>
    </row>
    <row r="411" spans="1:10" s="137" customFormat="1">
      <c r="A411" s="136"/>
      <c r="B411" s="136"/>
      <c r="C411" s="138"/>
      <c r="D411" s="138"/>
      <c r="E411" s="138"/>
      <c r="F411" s="123"/>
      <c r="G411" s="123"/>
      <c r="H411" s="123"/>
      <c r="I411" s="123"/>
      <c r="J411" s="123"/>
    </row>
    <row r="412" spans="1:10" s="137" customFormat="1">
      <c r="A412" s="136"/>
      <c r="B412" s="136"/>
      <c r="C412" s="138"/>
      <c r="D412" s="138"/>
      <c r="E412" s="138"/>
      <c r="F412" s="123"/>
      <c r="G412" s="123"/>
      <c r="H412" s="123"/>
      <c r="I412" s="123"/>
      <c r="J412" s="123"/>
    </row>
    <row r="413" spans="1:10" s="137" customFormat="1">
      <c r="A413" s="136"/>
      <c r="B413" s="136"/>
      <c r="C413" s="138"/>
      <c r="D413" s="138"/>
      <c r="E413" s="138"/>
      <c r="F413" s="123"/>
      <c r="G413" s="123"/>
      <c r="H413" s="123"/>
      <c r="I413" s="123"/>
      <c r="J413" s="123"/>
    </row>
    <row r="414" spans="1:10" s="137" customFormat="1">
      <c r="A414" s="136"/>
      <c r="B414" s="136"/>
      <c r="C414" s="138"/>
      <c r="D414" s="138"/>
      <c r="E414" s="138"/>
      <c r="F414" s="123"/>
      <c r="G414" s="123"/>
      <c r="H414" s="123"/>
      <c r="I414" s="123"/>
      <c r="J414" s="123"/>
    </row>
    <row r="415" spans="1:10" s="137" customFormat="1">
      <c r="A415" s="136"/>
      <c r="B415" s="136"/>
      <c r="C415" s="138"/>
      <c r="D415" s="138"/>
      <c r="E415" s="138"/>
      <c r="F415" s="123"/>
      <c r="G415" s="123"/>
      <c r="H415" s="123"/>
      <c r="I415" s="123"/>
      <c r="J415" s="123"/>
    </row>
    <row r="416" spans="1:10" s="137" customFormat="1">
      <c r="A416" s="136"/>
      <c r="B416" s="136"/>
      <c r="C416" s="138"/>
      <c r="D416" s="138"/>
      <c r="E416" s="138"/>
      <c r="F416" s="123"/>
      <c r="G416" s="123"/>
      <c r="H416" s="123"/>
      <c r="I416" s="123"/>
      <c r="J416" s="123"/>
    </row>
    <row r="417" spans="1:10" s="137" customFormat="1">
      <c r="A417" s="136"/>
      <c r="B417" s="136"/>
      <c r="C417" s="138"/>
      <c r="D417" s="138"/>
      <c r="E417" s="138"/>
      <c r="F417" s="123"/>
      <c r="G417" s="123"/>
      <c r="H417" s="123"/>
      <c r="I417" s="123"/>
      <c r="J417" s="123"/>
    </row>
    <row r="418" spans="1:10" s="137" customFormat="1">
      <c r="A418" s="136"/>
      <c r="B418" s="136"/>
      <c r="C418" s="138"/>
      <c r="D418" s="138"/>
      <c r="E418" s="138"/>
      <c r="F418" s="123"/>
      <c r="G418" s="123"/>
      <c r="H418" s="123"/>
      <c r="I418" s="123"/>
      <c r="J418" s="123"/>
    </row>
    <row r="419" spans="1:10" s="137" customFormat="1">
      <c r="A419" s="136"/>
      <c r="B419" s="136"/>
      <c r="C419" s="138"/>
      <c r="D419" s="138"/>
      <c r="E419" s="138"/>
      <c r="F419" s="123"/>
      <c r="G419" s="123"/>
      <c r="H419" s="123"/>
      <c r="I419" s="123"/>
      <c r="J419" s="123"/>
    </row>
    <row r="420" spans="1:10" s="137" customFormat="1">
      <c r="A420" s="136"/>
      <c r="B420" s="136"/>
      <c r="C420" s="138"/>
      <c r="D420" s="138"/>
      <c r="E420" s="138"/>
      <c r="F420" s="123"/>
      <c r="G420" s="123"/>
      <c r="H420" s="123"/>
      <c r="I420" s="123"/>
      <c r="J420" s="123"/>
    </row>
    <row r="421" spans="1:10" s="137" customFormat="1">
      <c r="A421" s="136"/>
      <c r="B421" s="136"/>
      <c r="C421" s="138"/>
      <c r="D421" s="138"/>
      <c r="E421" s="138"/>
      <c r="F421" s="123"/>
      <c r="G421" s="123"/>
      <c r="H421" s="123"/>
      <c r="I421" s="123"/>
      <c r="J421" s="123"/>
    </row>
    <row r="422" spans="1:10" s="137" customFormat="1">
      <c r="A422" s="136"/>
      <c r="B422" s="136"/>
      <c r="C422" s="138"/>
      <c r="D422" s="138"/>
      <c r="E422" s="138"/>
      <c r="F422" s="123"/>
      <c r="G422" s="123"/>
      <c r="H422" s="123"/>
      <c r="I422" s="123"/>
      <c r="J422" s="123"/>
    </row>
    <row r="423" spans="1:10" s="137" customFormat="1">
      <c r="A423" s="136"/>
      <c r="B423" s="136"/>
      <c r="C423" s="138"/>
      <c r="D423" s="138"/>
      <c r="E423" s="138"/>
      <c r="F423" s="123"/>
      <c r="G423" s="123"/>
      <c r="H423" s="123"/>
      <c r="I423" s="123"/>
      <c r="J423" s="123"/>
    </row>
    <row r="424" spans="1:10" s="137" customFormat="1">
      <c r="A424" s="136"/>
      <c r="B424" s="136"/>
      <c r="C424" s="138"/>
      <c r="D424" s="138"/>
      <c r="E424" s="138"/>
      <c r="F424" s="123"/>
      <c r="G424" s="123"/>
      <c r="H424" s="123"/>
      <c r="I424" s="123"/>
      <c r="J424" s="123"/>
    </row>
    <row r="425" spans="1:10" s="137" customFormat="1">
      <c r="A425" s="136"/>
      <c r="B425" s="136"/>
      <c r="C425" s="138"/>
      <c r="D425" s="138"/>
      <c r="E425" s="138"/>
      <c r="F425" s="123"/>
      <c r="G425" s="123"/>
      <c r="H425" s="123"/>
      <c r="I425" s="123"/>
      <c r="J425" s="123"/>
    </row>
    <row r="426" spans="1:10" s="137" customFormat="1">
      <c r="A426" s="136"/>
      <c r="B426" s="136"/>
      <c r="C426" s="138"/>
      <c r="D426" s="138"/>
      <c r="E426" s="138"/>
      <c r="F426" s="123"/>
      <c r="G426" s="123"/>
      <c r="H426" s="123"/>
      <c r="I426" s="123"/>
      <c r="J426" s="123"/>
    </row>
    <row r="427" spans="1:10" s="137" customFormat="1">
      <c r="A427" s="136"/>
      <c r="B427" s="136"/>
      <c r="C427" s="138"/>
      <c r="D427" s="138"/>
      <c r="E427" s="138"/>
      <c r="F427" s="123"/>
      <c r="G427" s="123"/>
      <c r="H427" s="123"/>
      <c r="I427" s="123"/>
      <c r="J427" s="123"/>
    </row>
    <row r="428" spans="1:10" s="137" customFormat="1">
      <c r="A428" s="136"/>
      <c r="B428" s="136"/>
      <c r="C428" s="138"/>
      <c r="D428" s="138"/>
      <c r="E428" s="138"/>
      <c r="F428" s="123"/>
      <c r="G428" s="123"/>
      <c r="H428" s="123"/>
      <c r="I428" s="123"/>
      <c r="J428" s="123"/>
    </row>
    <row r="429" spans="1:10" s="137" customFormat="1">
      <c r="A429" s="136"/>
      <c r="B429" s="136"/>
      <c r="C429" s="138"/>
      <c r="D429" s="138"/>
      <c r="E429" s="138"/>
      <c r="F429" s="123"/>
      <c r="G429" s="123"/>
      <c r="H429" s="123"/>
      <c r="I429" s="123"/>
      <c r="J429" s="123"/>
    </row>
    <row r="430" spans="1:10" s="137" customFormat="1">
      <c r="A430" s="136"/>
      <c r="B430" s="136"/>
      <c r="C430" s="138"/>
      <c r="D430" s="138"/>
      <c r="E430" s="138"/>
      <c r="F430" s="123"/>
      <c r="G430" s="123"/>
      <c r="H430" s="123"/>
      <c r="I430" s="123"/>
      <c r="J430" s="123"/>
    </row>
    <row r="431" spans="1:10" s="137" customFormat="1">
      <c r="A431" s="136"/>
      <c r="B431" s="136"/>
      <c r="C431" s="138"/>
      <c r="D431" s="138"/>
      <c r="E431" s="138"/>
      <c r="F431" s="123"/>
      <c r="G431" s="123"/>
      <c r="H431" s="123"/>
      <c r="I431" s="123"/>
      <c r="J431" s="123"/>
    </row>
    <row r="432" spans="1:10" s="137" customFormat="1">
      <c r="A432" s="136"/>
      <c r="B432" s="136"/>
      <c r="C432" s="138"/>
      <c r="D432" s="138"/>
      <c r="E432" s="138"/>
      <c r="F432" s="123"/>
      <c r="G432" s="123"/>
      <c r="H432" s="123"/>
      <c r="I432" s="123"/>
      <c r="J432" s="123"/>
    </row>
    <row r="433" spans="1:10" s="137" customFormat="1">
      <c r="A433" s="136"/>
      <c r="B433" s="136"/>
      <c r="C433" s="138"/>
      <c r="D433" s="138"/>
      <c r="E433" s="138"/>
      <c r="F433" s="123"/>
      <c r="G433" s="123"/>
      <c r="H433" s="123"/>
      <c r="I433" s="123"/>
      <c r="J433" s="123"/>
    </row>
    <row r="434" spans="1:10" s="137" customFormat="1">
      <c r="A434" s="136"/>
      <c r="B434" s="136"/>
      <c r="C434" s="138"/>
      <c r="D434" s="138"/>
      <c r="E434" s="138"/>
      <c r="F434" s="123"/>
      <c r="G434" s="123"/>
      <c r="H434" s="123"/>
      <c r="I434" s="123"/>
      <c r="J434" s="123"/>
    </row>
  </sheetData>
  <sheetProtection password="D76D" sheet="1" objects="1" scenarios="1"/>
  <mergeCells count="18">
    <mergeCell ref="A4:J4"/>
    <mergeCell ref="A1:J1"/>
    <mergeCell ref="A16:A22"/>
    <mergeCell ref="B28:J28"/>
    <mergeCell ref="C29:J33"/>
    <mergeCell ref="A6:A14"/>
    <mergeCell ref="B6:I6"/>
    <mergeCell ref="H7:I7"/>
    <mergeCell ref="H9:I9"/>
    <mergeCell ref="H10:I10"/>
    <mergeCell ref="H11:I11"/>
    <mergeCell ref="H12:I12"/>
    <mergeCell ref="J12:J13"/>
    <mergeCell ref="H13:I13"/>
    <mergeCell ref="A25:J25"/>
    <mergeCell ref="B16:J16"/>
    <mergeCell ref="D14:J14"/>
    <mergeCell ref="E23:J23"/>
  </mergeCells>
  <phoneticPr fontId="2" type="noConversion"/>
  <hyperlinks>
    <hyperlink ref="J8" r:id="rId1"/>
    <hyperlink ref="J6" location="PR_Cases" display="PR_Cases"/>
  </hyperlinks>
  <pageMargins left="0.74803149606299213" right="0.43307086614173229" top="0.98425196850393704" bottom="0.51181102362204722" header="0.51181102362204722" footer="0.51181102362204722"/>
  <pageSetup paperSize="9" scale="77" fitToHeight="3" orientation="landscape" horizontalDpi="4294967293" r:id="rId2"/>
  <headerFooter alignWithMargins="0">
    <oddHeader>&amp;L&amp;"Arial,Fet"Alfa Laval Sustainability GRI Report and Cross Reference 2011: ENVIRONMENT  Page &amp;P of &amp;N&amp;R&amp;"Arial,Fet"Published 31 March 2012</oddHeader>
  </headerFooter>
  <drawing r:id="rId3"/>
</worksheet>
</file>

<file path=xl/worksheets/sheet9.xml><?xml version="1.0" encoding="utf-8"?>
<worksheet xmlns="http://schemas.openxmlformats.org/spreadsheetml/2006/main" xmlns:r="http://schemas.openxmlformats.org/officeDocument/2006/relationships">
  <sheetPr codeName="Sheet7">
    <pageSetUpPr fitToPage="1"/>
  </sheetPr>
  <dimension ref="A1:J83"/>
  <sheetViews>
    <sheetView showGridLines="0" showRowColHeaders="0" zoomScaleNormal="100" workbookViewId="0">
      <pane ySplit="3" topLeftCell="A4" activePane="bottomLeft" state="frozen"/>
      <selection pane="bottomLeft" activeCell="A5" sqref="A5"/>
    </sheetView>
  </sheetViews>
  <sheetFormatPr defaultRowHeight="12.75"/>
  <cols>
    <col min="1" max="1" width="6.5703125" style="11" customWidth="1"/>
    <col min="2" max="2" width="35" style="7" customWidth="1"/>
    <col min="3" max="3" width="8.85546875" style="2" customWidth="1"/>
    <col min="4" max="4" width="9" style="2" customWidth="1"/>
    <col min="5" max="9" width="9" customWidth="1"/>
    <col min="10" max="10" width="75.140625" customWidth="1"/>
  </cols>
  <sheetData>
    <row r="1" spans="1:10" s="389" customFormat="1" ht="36.75" customHeight="1">
      <c r="A1" s="685"/>
      <c r="B1" s="551"/>
      <c r="C1" s="685" t="s">
        <v>12</v>
      </c>
      <c r="D1" s="551"/>
      <c r="E1" s="551"/>
      <c r="F1" s="551"/>
      <c r="G1" s="551"/>
      <c r="H1" s="551"/>
      <c r="I1" s="551"/>
      <c r="J1" s="551"/>
    </row>
    <row r="2" spans="1:10" ht="5.25" customHeight="1">
      <c r="A2" s="360"/>
      <c r="B2" s="98"/>
      <c r="C2" s="99"/>
      <c r="D2" s="99"/>
    </row>
    <row r="3" spans="1:10" s="115" customFormat="1" ht="27" customHeight="1">
      <c r="A3" s="262" t="s">
        <v>180</v>
      </c>
      <c r="B3" s="62" t="s">
        <v>217</v>
      </c>
      <c r="C3" s="62" t="s">
        <v>55</v>
      </c>
      <c r="D3" s="62">
        <v>2011</v>
      </c>
      <c r="E3" s="62">
        <v>2010</v>
      </c>
      <c r="F3" s="62">
        <v>2009</v>
      </c>
      <c r="G3" s="62">
        <v>2008</v>
      </c>
      <c r="H3" s="62">
        <v>2007</v>
      </c>
      <c r="I3" s="62">
        <v>2006</v>
      </c>
      <c r="J3" s="62" t="s">
        <v>344</v>
      </c>
    </row>
    <row r="4" spans="1:10" ht="12" customHeight="1">
      <c r="A4" s="395"/>
      <c r="B4" s="396"/>
      <c r="C4" s="79"/>
      <c r="D4" s="79"/>
    </row>
    <row r="5" spans="1:10" s="185" customFormat="1" ht="120" customHeight="1">
      <c r="A5" s="391" t="s">
        <v>856</v>
      </c>
      <c r="B5" s="15" t="s">
        <v>617</v>
      </c>
      <c r="C5" s="544" t="s">
        <v>618</v>
      </c>
      <c r="D5" s="600"/>
      <c r="E5" s="600"/>
      <c r="F5" s="600"/>
      <c r="G5" s="600"/>
      <c r="H5" s="600"/>
      <c r="I5" s="600"/>
      <c r="J5" s="601"/>
    </row>
    <row r="6" spans="1:10" s="185" customFormat="1" ht="45">
      <c r="A6" s="391" t="s">
        <v>135</v>
      </c>
      <c r="B6" s="186" t="s">
        <v>136</v>
      </c>
      <c r="C6" s="544" t="s">
        <v>347</v>
      </c>
      <c r="D6" s="600"/>
      <c r="E6" s="600"/>
      <c r="F6" s="600"/>
      <c r="G6" s="600"/>
      <c r="H6" s="600"/>
      <c r="I6" s="600"/>
      <c r="J6" s="601"/>
    </row>
    <row r="7" spans="1:10" s="185" customFormat="1" ht="12.75" customHeight="1">
      <c r="A7" s="392" t="s">
        <v>137</v>
      </c>
      <c r="B7" s="683" t="s">
        <v>345</v>
      </c>
      <c r="C7" s="688" t="s">
        <v>619</v>
      </c>
      <c r="D7" s="551"/>
      <c r="E7" s="551"/>
      <c r="F7" s="551"/>
      <c r="G7" s="551"/>
      <c r="H7" s="551"/>
      <c r="I7" s="551"/>
      <c r="J7" s="687"/>
    </row>
    <row r="8" spans="1:10" s="185" customFormat="1">
      <c r="A8" s="308"/>
      <c r="B8" s="684"/>
      <c r="C8" s="479"/>
      <c r="D8" s="686" t="s">
        <v>359</v>
      </c>
      <c r="E8" s="550"/>
      <c r="F8" s="550"/>
      <c r="G8" s="550"/>
      <c r="H8" s="550"/>
      <c r="I8" s="550"/>
      <c r="J8" s="687"/>
    </row>
    <row r="9" spans="1:10" s="185" customFormat="1" ht="45">
      <c r="A9" s="391" t="s">
        <v>164</v>
      </c>
      <c r="B9" s="186" t="s">
        <v>161</v>
      </c>
      <c r="C9" s="689" t="s">
        <v>346</v>
      </c>
      <c r="D9" s="595"/>
      <c r="E9" s="595"/>
      <c r="F9" s="595"/>
      <c r="G9" s="595"/>
      <c r="H9" s="595"/>
      <c r="I9" s="595"/>
      <c r="J9" s="617"/>
    </row>
    <row r="10" spans="1:10" s="185" customFormat="1" ht="142.5" customHeight="1">
      <c r="A10" s="391" t="s">
        <v>165</v>
      </c>
      <c r="B10" s="186" t="s">
        <v>166</v>
      </c>
      <c r="C10" s="689" t="s">
        <v>360</v>
      </c>
      <c r="D10" s="595"/>
      <c r="E10" s="595"/>
      <c r="F10" s="595"/>
      <c r="G10" s="595"/>
      <c r="H10" s="595"/>
      <c r="I10" s="595"/>
      <c r="J10" s="617"/>
    </row>
    <row r="11" spans="1:10" s="185" customFormat="1" ht="56.25">
      <c r="A11" s="391" t="s">
        <v>167</v>
      </c>
      <c r="B11" s="186" t="s">
        <v>174</v>
      </c>
      <c r="C11" s="690" t="s">
        <v>347</v>
      </c>
      <c r="D11" s="691"/>
      <c r="E11" s="691"/>
      <c r="F11" s="691"/>
      <c r="G11" s="691"/>
      <c r="H11" s="691"/>
      <c r="I11" s="691"/>
      <c r="J11" s="692"/>
    </row>
    <row r="12" spans="1:10" s="185" customFormat="1" ht="22.5" customHeight="1">
      <c r="A12" s="391" t="s">
        <v>168</v>
      </c>
      <c r="B12" s="186" t="s">
        <v>169</v>
      </c>
      <c r="C12" s="693" t="s">
        <v>347</v>
      </c>
      <c r="D12" s="694"/>
      <c r="E12" s="694"/>
      <c r="F12" s="694"/>
      <c r="G12" s="694"/>
      <c r="H12" s="694"/>
      <c r="I12" s="694"/>
      <c r="J12" s="695"/>
    </row>
    <row r="13" spans="1:10" s="185" customFormat="1" ht="53.25" customHeight="1">
      <c r="A13" s="391" t="s">
        <v>170</v>
      </c>
      <c r="B13" s="186" t="s">
        <v>173</v>
      </c>
      <c r="C13" s="693" t="s">
        <v>620</v>
      </c>
      <c r="D13" s="694"/>
      <c r="E13" s="694"/>
      <c r="F13" s="694"/>
      <c r="G13" s="694"/>
      <c r="H13" s="694"/>
      <c r="I13" s="694"/>
      <c r="J13" s="695"/>
    </row>
    <row r="14" spans="1:10" s="185" customFormat="1" ht="56.25" customHeight="1">
      <c r="A14" s="391" t="s">
        <v>171</v>
      </c>
      <c r="B14" s="186" t="s">
        <v>172</v>
      </c>
      <c r="C14" s="696" t="s">
        <v>871</v>
      </c>
      <c r="D14" s="697"/>
      <c r="E14" s="697"/>
      <c r="F14" s="697"/>
      <c r="G14" s="697"/>
      <c r="H14" s="697"/>
      <c r="I14" s="697"/>
      <c r="J14" s="698"/>
    </row>
    <row r="15" spans="1:10" s="185" customFormat="1" ht="13.5" thickBot="1">
      <c r="A15" s="679"/>
      <c r="B15" s="606"/>
      <c r="C15" s="680"/>
      <c r="D15" s="680"/>
    </row>
    <row r="16" spans="1:10" s="185" customFormat="1" ht="30.75" customHeight="1">
      <c r="A16" s="677" t="s">
        <v>390</v>
      </c>
      <c r="B16" s="678"/>
      <c r="C16" s="454" t="s">
        <v>794</v>
      </c>
      <c r="D16" s="454"/>
      <c r="E16" s="455"/>
      <c r="F16" s="455"/>
      <c r="G16" s="455"/>
      <c r="H16" s="455"/>
      <c r="I16" s="455"/>
      <c r="J16" s="456"/>
    </row>
    <row r="17" spans="1:10" s="342" customFormat="1" ht="44.25">
      <c r="A17" s="463" t="s">
        <v>390</v>
      </c>
      <c r="B17" s="464" t="s">
        <v>569</v>
      </c>
      <c r="C17" s="343" t="s">
        <v>386</v>
      </c>
      <c r="D17" s="465" t="s">
        <v>375</v>
      </c>
      <c r="E17" s="681" t="s">
        <v>803</v>
      </c>
      <c r="F17" s="550"/>
      <c r="G17" s="550"/>
      <c r="H17" s="550"/>
      <c r="I17" s="550"/>
      <c r="J17" s="682"/>
    </row>
    <row r="18" spans="1:10" s="185" customFormat="1">
      <c r="A18" s="466"/>
      <c r="B18" s="349" t="s">
        <v>370</v>
      </c>
      <c r="C18" s="348">
        <v>23</v>
      </c>
      <c r="D18" s="361">
        <v>2008</v>
      </c>
      <c r="E18" s="673" t="s">
        <v>369</v>
      </c>
      <c r="F18" s="670"/>
      <c r="G18" s="670"/>
      <c r="H18" s="670"/>
      <c r="I18" s="670"/>
      <c r="J18" s="671"/>
    </row>
    <row r="19" spans="1:10" s="185" customFormat="1">
      <c r="A19" s="466"/>
      <c r="B19" s="349" t="s">
        <v>371</v>
      </c>
      <c r="C19" s="348">
        <v>23</v>
      </c>
      <c r="D19" s="361">
        <v>2008</v>
      </c>
      <c r="E19" s="673" t="s">
        <v>372</v>
      </c>
      <c r="F19" s="670"/>
      <c r="G19" s="670"/>
      <c r="H19" s="670"/>
      <c r="I19" s="670"/>
      <c r="J19" s="671"/>
    </row>
    <row r="20" spans="1:10" s="185" customFormat="1">
      <c r="A20" s="466"/>
      <c r="B20" s="349" t="s">
        <v>374</v>
      </c>
      <c r="C20" s="348">
        <v>23</v>
      </c>
      <c r="D20" s="361">
        <v>2008</v>
      </c>
      <c r="E20" s="673" t="s">
        <v>373</v>
      </c>
      <c r="F20" s="670"/>
      <c r="G20" s="670"/>
      <c r="H20" s="670"/>
      <c r="I20" s="670"/>
      <c r="J20" s="671"/>
    </row>
    <row r="21" spans="1:10" s="187" customFormat="1">
      <c r="A21" s="466"/>
      <c r="B21" s="349" t="s">
        <v>377</v>
      </c>
      <c r="C21" s="348">
        <v>23</v>
      </c>
      <c r="D21" s="361">
        <v>2008</v>
      </c>
      <c r="E21" s="673" t="s">
        <v>376</v>
      </c>
      <c r="F21" s="670"/>
      <c r="G21" s="670"/>
      <c r="H21" s="670"/>
      <c r="I21" s="670"/>
      <c r="J21" s="671"/>
    </row>
    <row r="22" spans="1:10" s="187" customFormat="1">
      <c r="A22" s="466"/>
      <c r="B22" s="349" t="s">
        <v>384</v>
      </c>
      <c r="C22" s="348">
        <v>24</v>
      </c>
      <c r="D22" s="361">
        <v>2008</v>
      </c>
      <c r="E22" s="673" t="s">
        <v>383</v>
      </c>
      <c r="F22" s="670"/>
      <c r="G22" s="670"/>
      <c r="H22" s="670"/>
      <c r="I22" s="670"/>
      <c r="J22" s="671"/>
    </row>
    <row r="23" spans="1:10" s="187" customFormat="1">
      <c r="A23" s="466"/>
      <c r="B23" s="349" t="s">
        <v>378</v>
      </c>
      <c r="C23" s="348">
        <v>24</v>
      </c>
      <c r="D23" s="361">
        <v>2008</v>
      </c>
      <c r="E23" s="673" t="s">
        <v>379</v>
      </c>
      <c r="F23" s="670"/>
      <c r="G23" s="670"/>
      <c r="H23" s="670"/>
      <c r="I23" s="670"/>
      <c r="J23" s="671"/>
    </row>
    <row r="24" spans="1:10" s="187" customFormat="1">
      <c r="A24" s="466"/>
      <c r="B24" s="349" t="s">
        <v>380</v>
      </c>
      <c r="C24" s="348">
        <v>24</v>
      </c>
      <c r="D24" s="361">
        <v>2008</v>
      </c>
      <c r="E24" s="673" t="s">
        <v>381</v>
      </c>
      <c r="F24" s="670"/>
      <c r="G24" s="670"/>
      <c r="H24" s="670"/>
      <c r="I24" s="670"/>
      <c r="J24" s="671"/>
    </row>
    <row r="25" spans="1:10" s="187" customFormat="1">
      <c r="A25" s="466"/>
      <c r="B25" s="349" t="s">
        <v>577</v>
      </c>
      <c r="C25" s="348">
        <v>24</v>
      </c>
      <c r="D25" s="361">
        <v>2008</v>
      </c>
      <c r="E25" s="673" t="s">
        <v>382</v>
      </c>
      <c r="F25" s="670"/>
      <c r="G25" s="670"/>
      <c r="H25" s="670"/>
      <c r="I25" s="670"/>
      <c r="J25" s="671"/>
    </row>
    <row r="26" spans="1:10" s="187" customFormat="1">
      <c r="A26" s="466"/>
      <c r="B26" s="349" t="s">
        <v>371</v>
      </c>
      <c r="C26" s="348">
        <v>25</v>
      </c>
      <c r="D26" s="361">
        <v>2009</v>
      </c>
      <c r="E26" s="675" t="s">
        <v>393</v>
      </c>
      <c r="F26" s="670"/>
      <c r="G26" s="670"/>
      <c r="H26" s="670"/>
      <c r="I26" s="670"/>
      <c r="J26" s="671"/>
    </row>
    <row r="27" spans="1:10" s="187" customFormat="1">
      <c r="A27" s="466"/>
      <c r="B27" s="349" t="s">
        <v>371</v>
      </c>
      <c r="C27" s="348">
        <v>25</v>
      </c>
      <c r="D27" s="361">
        <v>2009</v>
      </c>
      <c r="E27" s="675" t="s">
        <v>394</v>
      </c>
      <c r="F27" s="670"/>
      <c r="G27" s="670"/>
      <c r="H27" s="670"/>
      <c r="I27" s="670"/>
      <c r="J27" s="671"/>
    </row>
    <row r="28" spans="1:10" s="187" customFormat="1">
      <c r="A28" s="466"/>
      <c r="B28" s="349" t="s">
        <v>371</v>
      </c>
      <c r="C28" s="348">
        <v>25</v>
      </c>
      <c r="D28" s="361">
        <v>2009</v>
      </c>
      <c r="E28" s="675" t="s">
        <v>395</v>
      </c>
      <c r="F28" s="670"/>
      <c r="G28" s="670"/>
      <c r="H28" s="670"/>
      <c r="I28" s="670"/>
      <c r="J28" s="671"/>
    </row>
    <row r="29" spans="1:10" s="27" customFormat="1">
      <c r="A29" s="467"/>
      <c r="B29" s="349" t="s">
        <v>378</v>
      </c>
      <c r="C29" s="348">
        <v>25</v>
      </c>
      <c r="D29" s="361">
        <v>2009</v>
      </c>
      <c r="E29" s="675" t="s">
        <v>396</v>
      </c>
      <c r="F29" s="670"/>
      <c r="G29" s="670"/>
      <c r="H29" s="670"/>
      <c r="I29" s="670"/>
      <c r="J29" s="671"/>
    </row>
    <row r="30" spans="1:10" s="27" customFormat="1">
      <c r="A30" s="467"/>
      <c r="B30" s="349" t="s">
        <v>380</v>
      </c>
      <c r="C30" s="348">
        <v>25</v>
      </c>
      <c r="D30" s="361">
        <v>2009</v>
      </c>
      <c r="E30" s="675" t="s">
        <v>397</v>
      </c>
      <c r="F30" s="670"/>
      <c r="G30" s="670"/>
      <c r="H30" s="670"/>
      <c r="I30" s="670"/>
      <c r="J30" s="671"/>
    </row>
    <row r="31" spans="1:10" s="27" customFormat="1">
      <c r="A31" s="467"/>
      <c r="B31" s="349" t="s">
        <v>384</v>
      </c>
      <c r="C31" s="348">
        <v>25</v>
      </c>
      <c r="D31" s="361">
        <v>2009</v>
      </c>
      <c r="E31" s="675" t="s">
        <v>398</v>
      </c>
      <c r="F31" s="670"/>
      <c r="G31" s="670"/>
      <c r="H31" s="670"/>
      <c r="I31" s="670"/>
      <c r="J31" s="671"/>
    </row>
    <row r="32" spans="1:10" s="27" customFormat="1">
      <c r="A32" s="467"/>
      <c r="B32" s="349" t="s">
        <v>380</v>
      </c>
      <c r="C32" s="348">
        <v>25</v>
      </c>
      <c r="D32" s="361">
        <v>2009</v>
      </c>
      <c r="E32" s="675" t="s">
        <v>399</v>
      </c>
      <c r="F32" s="670"/>
      <c r="G32" s="670"/>
      <c r="H32" s="670"/>
      <c r="I32" s="670"/>
      <c r="J32" s="671"/>
    </row>
    <row r="33" spans="1:10" s="27" customFormat="1">
      <c r="A33" s="467"/>
      <c r="B33" s="349" t="s">
        <v>371</v>
      </c>
      <c r="C33" s="348">
        <v>25</v>
      </c>
      <c r="D33" s="361">
        <v>2009</v>
      </c>
      <c r="E33" s="675" t="s">
        <v>400</v>
      </c>
      <c r="F33" s="670"/>
      <c r="G33" s="670"/>
      <c r="H33" s="670"/>
      <c r="I33" s="670"/>
      <c r="J33" s="671"/>
    </row>
    <row r="34" spans="1:10" s="27" customFormat="1">
      <c r="A34" s="467"/>
      <c r="B34" s="349" t="s">
        <v>380</v>
      </c>
      <c r="C34" s="348">
        <v>26</v>
      </c>
      <c r="D34" s="361">
        <v>2009</v>
      </c>
      <c r="E34" s="673" t="s">
        <v>385</v>
      </c>
      <c r="F34" s="670"/>
      <c r="G34" s="670"/>
      <c r="H34" s="670"/>
      <c r="I34" s="670"/>
      <c r="J34" s="671"/>
    </row>
    <row r="35" spans="1:10" s="27" customFormat="1">
      <c r="A35" s="467"/>
      <c r="B35" s="349" t="s">
        <v>380</v>
      </c>
      <c r="C35" s="348">
        <v>26</v>
      </c>
      <c r="D35" s="361">
        <v>2009</v>
      </c>
      <c r="E35" s="674" t="s">
        <v>401</v>
      </c>
      <c r="F35" s="670"/>
      <c r="G35" s="670"/>
      <c r="H35" s="670"/>
      <c r="I35" s="670"/>
      <c r="J35" s="671"/>
    </row>
    <row r="36" spans="1:10" s="27" customFormat="1">
      <c r="A36" s="467"/>
      <c r="B36" s="349" t="s">
        <v>380</v>
      </c>
      <c r="C36" s="348">
        <v>26</v>
      </c>
      <c r="D36" s="361">
        <v>2009</v>
      </c>
      <c r="E36" s="676" t="s">
        <v>402</v>
      </c>
      <c r="F36" s="670"/>
      <c r="G36" s="670"/>
      <c r="H36" s="670"/>
      <c r="I36" s="670"/>
      <c r="J36" s="671"/>
    </row>
    <row r="37" spans="1:10" s="27" customFormat="1">
      <c r="A37" s="467"/>
      <c r="B37" s="349" t="s">
        <v>371</v>
      </c>
      <c r="C37" s="348">
        <v>26</v>
      </c>
      <c r="D37" s="361">
        <v>2009</v>
      </c>
      <c r="E37" s="673" t="s">
        <v>387</v>
      </c>
      <c r="F37" s="670"/>
      <c r="G37" s="670"/>
      <c r="H37" s="670"/>
      <c r="I37" s="670"/>
      <c r="J37" s="671"/>
    </row>
    <row r="38" spans="1:10" s="27" customFormat="1">
      <c r="A38" s="467"/>
      <c r="B38" s="349" t="s">
        <v>374</v>
      </c>
      <c r="C38" s="348">
        <v>26</v>
      </c>
      <c r="D38" s="361">
        <v>2009</v>
      </c>
      <c r="E38" s="673" t="s">
        <v>388</v>
      </c>
      <c r="F38" s="670"/>
      <c r="G38" s="670"/>
      <c r="H38" s="670"/>
      <c r="I38" s="670"/>
      <c r="J38" s="671"/>
    </row>
    <row r="39" spans="1:10" s="27" customFormat="1">
      <c r="A39" s="467"/>
      <c r="B39" s="349" t="s">
        <v>380</v>
      </c>
      <c r="C39" s="348">
        <v>26</v>
      </c>
      <c r="D39" s="361">
        <v>2009</v>
      </c>
      <c r="E39" s="673" t="s">
        <v>389</v>
      </c>
      <c r="F39" s="670"/>
      <c r="G39" s="670"/>
      <c r="H39" s="670"/>
      <c r="I39" s="670"/>
      <c r="J39" s="671"/>
    </row>
    <row r="40" spans="1:10" s="27" customFormat="1">
      <c r="A40" s="467"/>
      <c r="B40" s="349" t="s">
        <v>380</v>
      </c>
      <c r="C40" s="348">
        <v>26</v>
      </c>
      <c r="D40" s="361">
        <v>2009</v>
      </c>
      <c r="E40" s="674" t="s">
        <v>403</v>
      </c>
      <c r="F40" s="670"/>
      <c r="G40" s="670"/>
      <c r="H40" s="670"/>
      <c r="I40" s="670"/>
      <c r="J40" s="671"/>
    </row>
    <row r="41" spans="1:10" s="27" customFormat="1">
      <c r="A41" s="467"/>
      <c r="B41" s="349" t="s">
        <v>380</v>
      </c>
      <c r="C41" s="348">
        <v>26</v>
      </c>
      <c r="D41" s="361">
        <v>2009</v>
      </c>
      <c r="E41" s="674" t="s">
        <v>404</v>
      </c>
      <c r="F41" s="670"/>
      <c r="G41" s="670"/>
      <c r="H41" s="670"/>
      <c r="I41" s="670"/>
      <c r="J41" s="671"/>
    </row>
    <row r="42" spans="1:10" s="27" customFormat="1">
      <c r="A42" s="467"/>
      <c r="B42" s="349" t="s">
        <v>371</v>
      </c>
      <c r="C42" s="348">
        <v>26</v>
      </c>
      <c r="D42" s="361">
        <v>2009</v>
      </c>
      <c r="E42" s="674" t="s">
        <v>392</v>
      </c>
      <c r="F42" s="670"/>
      <c r="G42" s="670"/>
      <c r="H42" s="670"/>
      <c r="I42" s="670"/>
      <c r="J42" s="671"/>
    </row>
    <row r="43" spans="1:10" s="27" customFormat="1">
      <c r="A43" s="467"/>
      <c r="B43" s="349" t="s">
        <v>370</v>
      </c>
      <c r="C43" s="348">
        <v>26</v>
      </c>
      <c r="D43" s="361">
        <v>2009</v>
      </c>
      <c r="E43" s="674" t="s">
        <v>391</v>
      </c>
      <c r="F43" s="670"/>
      <c r="G43" s="670"/>
      <c r="H43" s="670"/>
      <c r="I43" s="670"/>
      <c r="J43" s="671"/>
    </row>
    <row r="44" spans="1:10" s="27" customFormat="1">
      <c r="A44" s="467"/>
      <c r="B44" s="349" t="s">
        <v>406</v>
      </c>
      <c r="C44" s="348">
        <v>26</v>
      </c>
      <c r="D44" s="361">
        <v>2009</v>
      </c>
      <c r="E44" s="674" t="s">
        <v>405</v>
      </c>
      <c r="F44" s="670"/>
      <c r="G44" s="670"/>
      <c r="H44" s="670"/>
      <c r="I44" s="670"/>
      <c r="J44" s="671"/>
    </row>
    <row r="45" spans="1:10" s="27" customFormat="1">
      <c r="A45" s="467"/>
      <c r="B45" s="349" t="s">
        <v>380</v>
      </c>
      <c r="C45" s="348">
        <v>27</v>
      </c>
      <c r="D45" s="361">
        <v>2010</v>
      </c>
      <c r="E45" s="674" t="s">
        <v>579</v>
      </c>
      <c r="F45" s="670"/>
      <c r="G45" s="670"/>
      <c r="H45" s="670"/>
      <c r="I45" s="670"/>
      <c r="J45" s="671"/>
    </row>
    <row r="46" spans="1:10" s="27" customFormat="1">
      <c r="A46" s="467"/>
      <c r="B46" s="349" t="s">
        <v>371</v>
      </c>
      <c r="C46" s="348">
        <v>27</v>
      </c>
      <c r="D46" s="361">
        <v>2010</v>
      </c>
      <c r="E46" s="673" t="s">
        <v>570</v>
      </c>
      <c r="F46" s="670"/>
      <c r="G46" s="670"/>
      <c r="H46" s="670"/>
      <c r="I46" s="670"/>
      <c r="J46" s="671"/>
    </row>
    <row r="47" spans="1:10" s="27" customFormat="1">
      <c r="A47" s="467"/>
      <c r="B47" s="349" t="s">
        <v>371</v>
      </c>
      <c r="C47" s="348">
        <v>27</v>
      </c>
      <c r="D47" s="361">
        <v>2010</v>
      </c>
      <c r="E47" s="673" t="s">
        <v>621</v>
      </c>
      <c r="F47" s="670"/>
      <c r="G47" s="670"/>
      <c r="H47" s="670"/>
      <c r="I47" s="670"/>
      <c r="J47" s="671"/>
    </row>
    <row r="48" spans="1:10" s="27" customFormat="1">
      <c r="A48" s="467"/>
      <c r="B48" s="349" t="s">
        <v>380</v>
      </c>
      <c r="C48" s="348">
        <v>27</v>
      </c>
      <c r="D48" s="361">
        <v>2010</v>
      </c>
      <c r="E48" s="673" t="s">
        <v>571</v>
      </c>
      <c r="F48" s="670"/>
      <c r="G48" s="670"/>
      <c r="H48" s="670"/>
      <c r="I48" s="670"/>
      <c r="J48" s="671"/>
    </row>
    <row r="49" spans="1:10" s="27" customFormat="1">
      <c r="A49" s="467"/>
      <c r="B49" s="349" t="s">
        <v>380</v>
      </c>
      <c r="C49" s="348">
        <v>27</v>
      </c>
      <c r="D49" s="361">
        <v>2010</v>
      </c>
      <c r="E49" s="673" t="s">
        <v>572</v>
      </c>
      <c r="F49" s="670"/>
      <c r="G49" s="670"/>
      <c r="H49" s="670"/>
      <c r="I49" s="670"/>
      <c r="J49" s="671"/>
    </row>
    <row r="50" spans="1:10" s="27" customFormat="1">
      <c r="A50" s="467"/>
      <c r="B50" s="349" t="s">
        <v>574</v>
      </c>
      <c r="C50" s="348">
        <v>27</v>
      </c>
      <c r="D50" s="361">
        <v>2010</v>
      </c>
      <c r="E50" s="673" t="s">
        <v>573</v>
      </c>
      <c r="F50" s="670"/>
      <c r="G50" s="670"/>
      <c r="H50" s="670"/>
      <c r="I50" s="670"/>
      <c r="J50" s="671"/>
    </row>
    <row r="51" spans="1:10" s="27" customFormat="1">
      <c r="A51" s="467"/>
      <c r="B51" s="349" t="s">
        <v>380</v>
      </c>
      <c r="C51" s="348">
        <v>27</v>
      </c>
      <c r="D51" s="361">
        <v>2010</v>
      </c>
      <c r="E51" s="673" t="s">
        <v>575</v>
      </c>
      <c r="F51" s="670"/>
      <c r="G51" s="670"/>
      <c r="H51" s="670"/>
      <c r="I51" s="670"/>
      <c r="J51" s="671"/>
    </row>
    <row r="52" spans="1:10" s="27" customFormat="1">
      <c r="A52" s="467"/>
      <c r="B52" s="349" t="s">
        <v>380</v>
      </c>
      <c r="C52" s="348">
        <v>27</v>
      </c>
      <c r="D52" s="361">
        <v>2010</v>
      </c>
      <c r="E52" s="673" t="s">
        <v>580</v>
      </c>
      <c r="F52" s="670"/>
      <c r="G52" s="670"/>
      <c r="H52" s="670"/>
      <c r="I52" s="670"/>
      <c r="J52" s="671"/>
    </row>
    <row r="53" spans="1:10" s="27" customFormat="1">
      <c r="A53" s="467"/>
      <c r="B53" s="349" t="s">
        <v>577</v>
      </c>
      <c r="C53" s="348">
        <v>28</v>
      </c>
      <c r="D53" s="361">
        <v>2010</v>
      </c>
      <c r="E53" s="673" t="s">
        <v>576</v>
      </c>
      <c r="F53" s="670"/>
      <c r="G53" s="670"/>
      <c r="H53" s="670"/>
      <c r="I53" s="670"/>
      <c r="J53" s="671"/>
    </row>
    <row r="54" spans="1:10" s="27" customFormat="1">
      <c r="A54" s="467"/>
      <c r="B54" s="349" t="s">
        <v>380</v>
      </c>
      <c r="C54" s="348">
        <v>28</v>
      </c>
      <c r="D54" s="361">
        <v>2010</v>
      </c>
      <c r="E54" s="673" t="s">
        <v>578</v>
      </c>
      <c r="F54" s="670"/>
      <c r="G54" s="670"/>
      <c r="H54" s="670"/>
      <c r="I54" s="670"/>
      <c r="J54" s="671"/>
    </row>
    <row r="55" spans="1:10" s="27" customFormat="1">
      <c r="A55" s="467"/>
      <c r="B55" s="349" t="s">
        <v>380</v>
      </c>
      <c r="C55" s="348">
        <v>28</v>
      </c>
      <c r="D55" s="361">
        <v>2010</v>
      </c>
      <c r="E55" s="673" t="s">
        <v>581</v>
      </c>
      <c r="F55" s="670"/>
      <c r="G55" s="670"/>
      <c r="H55" s="670"/>
      <c r="I55" s="670"/>
      <c r="J55" s="671"/>
    </row>
    <row r="56" spans="1:10" s="27" customFormat="1">
      <c r="A56" s="467"/>
      <c r="B56" s="349" t="s">
        <v>583</v>
      </c>
      <c r="C56" s="348">
        <v>28</v>
      </c>
      <c r="D56" s="361">
        <v>2010</v>
      </c>
      <c r="E56" s="673" t="s">
        <v>582</v>
      </c>
      <c r="F56" s="670"/>
      <c r="G56" s="670"/>
      <c r="H56" s="670"/>
      <c r="I56" s="670"/>
      <c r="J56" s="671"/>
    </row>
    <row r="57" spans="1:10" s="27" customFormat="1">
      <c r="A57" s="467"/>
      <c r="B57" s="349" t="s">
        <v>600</v>
      </c>
      <c r="C57" s="348">
        <v>28</v>
      </c>
      <c r="D57" s="361">
        <v>2010</v>
      </c>
      <c r="E57" s="673" t="s">
        <v>584</v>
      </c>
      <c r="F57" s="670"/>
      <c r="G57" s="670"/>
      <c r="H57" s="670"/>
      <c r="I57" s="670"/>
      <c r="J57" s="671"/>
    </row>
    <row r="58" spans="1:10" s="27" customFormat="1">
      <c r="A58" s="467"/>
      <c r="B58" s="349" t="s">
        <v>586</v>
      </c>
      <c r="C58" s="348">
        <v>28</v>
      </c>
      <c r="D58" s="361">
        <v>2010</v>
      </c>
      <c r="E58" s="674" t="s">
        <v>585</v>
      </c>
      <c r="F58" s="670"/>
      <c r="G58" s="670"/>
      <c r="H58" s="670"/>
      <c r="I58" s="670"/>
      <c r="J58" s="671"/>
    </row>
    <row r="59" spans="1:10" s="27" customFormat="1">
      <c r="A59" s="467"/>
      <c r="B59" s="349" t="s">
        <v>374</v>
      </c>
      <c r="C59" s="348">
        <v>28</v>
      </c>
      <c r="D59" s="361">
        <v>2010</v>
      </c>
      <c r="E59" s="674" t="s">
        <v>587</v>
      </c>
      <c r="F59" s="670"/>
      <c r="G59" s="670"/>
      <c r="H59" s="670"/>
      <c r="I59" s="670"/>
      <c r="J59" s="671"/>
    </row>
    <row r="60" spans="1:10" s="27" customFormat="1">
      <c r="A60" s="467"/>
      <c r="B60" s="349" t="s">
        <v>588</v>
      </c>
      <c r="C60" s="348">
        <v>28</v>
      </c>
      <c r="D60" s="361">
        <v>2010</v>
      </c>
      <c r="E60" s="674" t="s">
        <v>590</v>
      </c>
      <c r="F60" s="670"/>
      <c r="G60" s="670"/>
      <c r="H60" s="670"/>
      <c r="I60" s="670"/>
      <c r="J60" s="671"/>
    </row>
    <row r="61" spans="1:10" s="27" customFormat="1">
      <c r="A61" s="467"/>
      <c r="B61" s="349" t="s">
        <v>591</v>
      </c>
      <c r="C61" s="348">
        <v>28</v>
      </c>
      <c r="D61" s="361">
        <v>2010</v>
      </c>
      <c r="E61" s="674" t="s">
        <v>589</v>
      </c>
      <c r="F61" s="670"/>
      <c r="G61" s="670"/>
      <c r="H61" s="670"/>
      <c r="I61" s="670"/>
      <c r="J61" s="671"/>
    </row>
    <row r="62" spans="1:10" s="27" customFormat="1">
      <c r="A62" s="467"/>
      <c r="B62" s="349" t="s">
        <v>577</v>
      </c>
      <c r="C62" s="348">
        <v>29</v>
      </c>
      <c r="D62" s="361">
        <v>2011</v>
      </c>
      <c r="E62" s="669" t="s">
        <v>658</v>
      </c>
      <c r="F62" s="670"/>
      <c r="G62" s="670"/>
      <c r="H62" s="670"/>
      <c r="I62" s="670"/>
      <c r="J62" s="671"/>
    </row>
    <row r="63" spans="1:10" s="27" customFormat="1">
      <c r="A63" s="467"/>
      <c r="B63" s="349" t="s">
        <v>577</v>
      </c>
      <c r="C63" s="348">
        <v>29</v>
      </c>
      <c r="D63" s="361">
        <v>2011</v>
      </c>
      <c r="E63" s="669" t="s">
        <v>659</v>
      </c>
      <c r="F63" s="670"/>
      <c r="G63" s="670"/>
      <c r="H63" s="670"/>
      <c r="I63" s="670"/>
      <c r="J63" s="671"/>
    </row>
    <row r="64" spans="1:10" s="27" customFormat="1">
      <c r="A64" s="467"/>
      <c r="B64" s="349" t="s">
        <v>374</v>
      </c>
      <c r="C64" s="348">
        <v>29</v>
      </c>
      <c r="D64" s="361">
        <v>2011</v>
      </c>
      <c r="E64" s="673" t="s">
        <v>660</v>
      </c>
      <c r="F64" s="670"/>
      <c r="G64" s="670"/>
      <c r="H64" s="670"/>
      <c r="I64" s="670"/>
      <c r="J64" s="671"/>
    </row>
    <row r="65" spans="1:10" s="27" customFormat="1">
      <c r="A65" s="467"/>
      <c r="B65" s="349" t="s">
        <v>374</v>
      </c>
      <c r="C65" s="348">
        <v>29</v>
      </c>
      <c r="D65" s="361">
        <v>2011</v>
      </c>
      <c r="E65" s="669" t="s">
        <v>661</v>
      </c>
      <c r="F65" s="670"/>
      <c r="G65" s="670"/>
      <c r="H65" s="670"/>
      <c r="I65" s="670"/>
      <c r="J65" s="671"/>
    </row>
    <row r="66" spans="1:10" s="27" customFormat="1">
      <c r="A66" s="467"/>
      <c r="B66" s="349" t="s">
        <v>371</v>
      </c>
      <c r="C66" s="348">
        <v>29</v>
      </c>
      <c r="D66" s="361">
        <v>2011</v>
      </c>
      <c r="E66" s="669" t="s">
        <v>822</v>
      </c>
      <c r="F66" s="670"/>
      <c r="G66" s="670"/>
      <c r="H66" s="670"/>
      <c r="I66" s="670"/>
      <c r="J66" s="671"/>
    </row>
    <row r="67" spans="1:10" s="27" customFormat="1">
      <c r="A67" s="467"/>
      <c r="B67" s="349" t="s">
        <v>577</v>
      </c>
      <c r="C67" s="348">
        <v>29</v>
      </c>
      <c r="D67" s="361">
        <v>2011</v>
      </c>
      <c r="E67" s="673" t="s">
        <v>662</v>
      </c>
      <c r="F67" s="670"/>
      <c r="G67" s="670"/>
      <c r="H67" s="670"/>
      <c r="I67" s="670"/>
      <c r="J67" s="671"/>
    </row>
    <row r="68" spans="1:10" s="27" customFormat="1">
      <c r="A68" s="467"/>
      <c r="B68" s="349" t="s">
        <v>374</v>
      </c>
      <c r="C68" s="348">
        <v>29</v>
      </c>
      <c r="D68" s="361">
        <v>2011</v>
      </c>
      <c r="E68" s="673" t="s">
        <v>823</v>
      </c>
      <c r="F68" s="670"/>
      <c r="G68" s="670"/>
      <c r="H68" s="670"/>
      <c r="I68" s="670"/>
      <c r="J68" s="671"/>
    </row>
    <row r="69" spans="1:10" s="27" customFormat="1">
      <c r="A69" s="467"/>
      <c r="B69" s="349" t="s">
        <v>663</v>
      </c>
      <c r="C69" s="348">
        <v>30</v>
      </c>
      <c r="D69" s="361">
        <v>2011</v>
      </c>
      <c r="E69" s="673" t="s">
        <v>664</v>
      </c>
      <c r="F69" s="670"/>
      <c r="G69" s="670"/>
      <c r="H69" s="670"/>
      <c r="I69" s="670"/>
      <c r="J69" s="671"/>
    </row>
    <row r="70" spans="1:10" s="27" customFormat="1">
      <c r="A70" s="467"/>
      <c r="B70" s="349" t="s">
        <v>371</v>
      </c>
      <c r="C70" s="348">
        <v>30</v>
      </c>
      <c r="D70" s="361">
        <v>2011</v>
      </c>
      <c r="E70" s="669" t="s">
        <v>824</v>
      </c>
      <c r="F70" s="669"/>
      <c r="G70" s="669"/>
      <c r="H70" s="669"/>
      <c r="I70" s="669"/>
      <c r="J70" s="672"/>
    </row>
    <row r="71" spans="1:10" s="27" customFormat="1">
      <c r="A71" s="467"/>
      <c r="B71" s="349" t="s">
        <v>384</v>
      </c>
      <c r="C71" s="348">
        <v>30</v>
      </c>
      <c r="D71" s="361">
        <v>2011</v>
      </c>
      <c r="E71" s="673" t="s">
        <v>665</v>
      </c>
      <c r="F71" s="670"/>
      <c r="G71" s="670"/>
      <c r="H71" s="670"/>
      <c r="I71" s="670"/>
      <c r="J71" s="671"/>
    </row>
    <row r="72" spans="1:10" s="27" customFormat="1">
      <c r="A72" s="467"/>
      <c r="B72" s="349" t="s">
        <v>577</v>
      </c>
      <c r="C72" s="348">
        <v>30</v>
      </c>
      <c r="D72" s="361">
        <v>2011</v>
      </c>
      <c r="E72" s="669" t="s">
        <v>666</v>
      </c>
      <c r="F72" s="669"/>
      <c r="G72" s="669"/>
      <c r="H72" s="669"/>
      <c r="I72" s="669"/>
      <c r="J72" s="672"/>
    </row>
    <row r="73" spans="1:10" s="27" customFormat="1">
      <c r="A73" s="468"/>
      <c r="B73" s="349" t="s">
        <v>577</v>
      </c>
      <c r="C73" s="348">
        <v>30</v>
      </c>
      <c r="D73" s="361">
        <v>2011</v>
      </c>
      <c r="E73" s="673" t="s">
        <v>667</v>
      </c>
      <c r="F73" s="670"/>
      <c r="G73" s="670"/>
      <c r="H73" s="670"/>
      <c r="I73" s="670"/>
      <c r="J73" s="671"/>
    </row>
    <row r="74" spans="1:10" s="27" customFormat="1">
      <c r="A74" s="468"/>
      <c r="B74" s="349" t="s">
        <v>380</v>
      </c>
      <c r="C74" s="348">
        <v>30</v>
      </c>
      <c r="D74" s="361">
        <v>2011</v>
      </c>
      <c r="E74" s="673" t="s">
        <v>668</v>
      </c>
      <c r="F74" s="670"/>
      <c r="G74" s="670"/>
      <c r="H74" s="670"/>
      <c r="I74" s="670"/>
      <c r="J74" s="671"/>
    </row>
    <row r="75" spans="1:10" ht="13.5" thickBot="1">
      <c r="A75" s="469"/>
      <c r="B75" s="470"/>
      <c r="C75" s="470"/>
      <c r="D75" s="470"/>
      <c r="E75" s="471"/>
      <c r="F75" s="471"/>
      <c r="G75" s="471"/>
      <c r="H75" s="471"/>
      <c r="I75" s="471"/>
      <c r="J75" s="472"/>
    </row>
    <row r="76" spans="1:10">
      <c r="A76" s="2"/>
      <c r="B76" s="2"/>
    </row>
    <row r="77" spans="1:10">
      <c r="B77" s="8"/>
    </row>
    <row r="78" spans="1:10">
      <c r="B78" s="8"/>
    </row>
    <row r="79" spans="1:10">
      <c r="B79" s="8"/>
    </row>
    <row r="80" spans="1:10">
      <c r="B80" s="8"/>
    </row>
    <row r="81" spans="2:2">
      <c r="B81" s="8"/>
    </row>
    <row r="82" spans="2:2">
      <c r="B82" s="8"/>
    </row>
    <row r="83" spans="2:2">
      <c r="B83" s="8"/>
    </row>
  </sheetData>
  <sheetProtection password="D76D" sheet="1" objects="1" scenarios="1"/>
  <mergeCells count="73">
    <mergeCell ref="E20:J20"/>
    <mergeCell ref="E21:J21"/>
    <mergeCell ref="B7:B8"/>
    <mergeCell ref="C1:J1"/>
    <mergeCell ref="A1:B1"/>
    <mergeCell ref="D8:J8"/>
    <mergeCell ref="C5:J5"/>
    <mergeCell ref="C6:J6"/>
    <mergeCell ref="C7:J7"/>
    <mergeCell ref="C10:J10"/>
    <mergeCell ref="C11:J11"/>
    <mergeCell ref="C12:J12"/>
    <mergeCell ref="C13:J13"/>
    <mergeCell ref="C14:J14"/>
    <mergeCell ref="C9:J9"/>
    <mergeCell ref="A16:B16"/>
    <mergeCell ref="A15:D15"/>
    <mergeCell ref="E17:J17"/>
    <mergeCell ref="E18:J18"/>
    <mergeCell ref="E19:J19"/>
    <mergeCell ref="E22:J22"/>
    <mergeCell ref="E23:J23"/>
    <mergeCell ref="E24:J24"/>
    <mergeCell ref="E25:J25"/>
    <mergeCell ref="E26:J26"/>
    <mergeCell ref="E27:J27"/>
    <mergeCell ref="E28:J28"/>
    <mergeCell ref="E37:J37"/>
    <mergeCell ref="E38:J38"/>
    <mergeCell ref="E39:J39"/>
    <mergeCell ref="E32:J32"/>
    <mergeCell ref="E29:J29"/>
    <mergeCell ref="E30:J30"/>
    <mergeCell ref="E31:J31"/>
    <mergeCell ref="E46:J46"/>
    <mergeCell ref="E33:J33"/>
    <mergeCell ref="E34:J34"/>
    <mergeCell ref="E35:J35"/>
    <mergeCell ref="E36:J36"/>
    <mergeCell ref="E40:J40"/>
    <mergeCell ref="E41:J41"/>
    <mergeCell ref="E42:J42"/>
    <mergeCell ref="E43:J43"/>
    <mergeCell ref="E44:J44"/>
    <mergeCell ref="E45:J45"/>
    <mergeCell ref="E58:J58"/>
    <mergeCell ref="E47:J47"/>
    <mergeCell ref="E48:J48"/>
    <mergeCell ref="E49:J49"/>
    <mergeCell ref="E50:J50"/>
    <mergeCell ref="E51:J51"/>
    <mergeCell ref="E52:J52"/>
    <mergeCell ref="E53:J53"/>
    <mergeCell ref="E54:J54"/>
    <mergeCell ref="E55:J55"/>
    <mergeCell ref="E56:J56"/>
    <mergeCell ref="E57:J57"/>
    <mergeCell ref="E59:J59"/>
    <mergeCell ref="E60:J60"/>
    <mergeCell ref="E61:J61"/>
    <mergeCell ref="E64:J64"/>
    <mergeCell ref="E62:J62"/>
    <mergeCell ref="E63:J63"/>
    <mergeCell ref="E65:J65"/>
    <mergeCell ref="E72:J72"/>
    <mergeCell ref="E71:J71"/>
    <mergeCell ref="E73:J73"/>
    <mergeCell ref="E74:J74"/>
    <mergeCell ref="E66:J66"/>
    <mergeCell ref="E68:J68"/>
    <mergeCell ref="E69:J69"/>
    <mergeCell ref="E67:J67"/>
    <mergeCell ref="E70:J70"/>
  </mergeCells>
  <phoneticPr fontId="2" type="noConversion"/>
  <hyperlinks>
    <hyperlink ref="D8" r:id="rId1"/>
    <hyperlink ref="E18" r:id="rId2"/>
    <hyperlink ref="E19" r:id="rId3"/>
    <hyperlink ref="E20" r:id="rId4"/>
    <hyperlink ref="E21" r:id="rId5"/>
    <hyperlink ref="E22" r:id="rId6" display="Air Quality"/>
    <hyperlink ref="E23" r:id="rId7"/>
    <hyperlink ref="E24" r:id="rId8"/>
    <hyperlink ref="E25" r:id="rId9"/>
    <hyperlink ref="E26" r:id="rId10" display="Importance of Water: Page 3 Editorial of Customer Magazine April 2009"/>
    <hyperlink ref="E27" r:id="rId11" display="Overview of Water Issues: page 4 of Customer Magazine April 2009"/>
    <hyperlink ref="E28" r:id="rId12" display="Clean water in Gas Wells: page 7 of Customer Magazine April 2009"/>
    <hyperlink ref="E29" r:id="rId13" display="Protecting Trees in Peru : page 19 of Customer Magazine April 2009"/>
    <hyperlink ref="E30" r:id="rId14" display="Cleaning Synthetic fuel gas made from coal in US: Page 19 of Customer Magazine April 2009"/>
    <hyperlink ref="E31" r:id="rId15" display="Reducibg Ammonia emission in an ammonium nitrate plant in South Africa: Page 23 of Customer Magazine April 2009."/>
    <hyperlink ref="E32" r:id="rId16" display="Cutting GHG emissiosn ate Arlanda Airport, Sweden:  Page 29 of Customer Magazine April 2009"/>
    <hyperlink ref="E33" r:id="rId17" display="Avoiding legionella infections: Page 30 of Customer Magazine April 2009."/>
    <hyperlink ref="E34" r:id="rId18"/>
    <hyperlink ref="E35" r:id="rId19" display="Can we clean coal? Editorial Page 3 of Customer Magazine No. 26"/>
    <hyperlink ref="E37" r:id="rId20" display="http://www.alfalaval.com/solution-finder/customer-stories//Pages/Everydrillersdream.aspx"/>
    <hyperlink ref="E38" r:id="rId21"/>
    <hyperlink ref="E39" r:id="rId22"/>
    <hyperlink ref="E40" r:id="rId23"/>
    <hyperlink ref="E41" r:id="rId24"/>
    <hyperlink ref="E42" r:id="rId25"/>
    <hyperlink ref="E43" r:id="rId26"/>
    <hyperlink ref="E44" r:id="rId27"/>
    <hyperlink ref="E46" r:id="rId28"/>
    <hyperlink ref="E47" r:id="rId29" display="Recycling Wasterwater"/>
    <hyperlink ref="E48" r:id="rId30"/>
    <hyperlink ref="E49" r:id="rId31"/>
    <hyperlink ref="E50" r:id="rId32"/>
    <hyperlink ref="E51" r:id="rId33"/>
    <hyperlink ref="E53" r:id="rId34"/>
    <hyperlink ref="E54" r:id="rId35"/>
    <hyperlink ref="E45" r:id="rId36"/>
    <hyperlink ref="E52" r:id="rId37"/>
    <hyperlink ref="E55" r:id="rId38"/>
    <hyperlink ref="E56" r:id="rId39"/>
    <hyperlink ref="E57" r:id="rId40"/>
    <hyperlink ref="E58" r:id="rId41"/>
    <hyperlink ref="E59" r:id="rId42" display="Alfa Laval acquires more engine crankcase gas emission competence. Page 5 of Here Issue 28"/>
    <hyperlink ref="E60" r:id="rId43" display="Refrigerants Reducing Ozone depletion - lead Article Page 6 Here Issue 28"/>
    <hyperlink ref="E61" r:id="rId44" display="Refrigerants Reducing Ozone depletion - lead Article Page 6 Here Issue 28"/>
    <hyperlink ref="E62" r:id="rId45"/>
    <hyperlink ref="E63" r:id="rId46"/>
    <hyperlink ref="E64" r:id="rId47"/>
    <hyperlink ref="E65" r:id="rId48"/>
    <hyperlink ref="E66" r:id="rId49" display="http://www.alfalaval.com/solution-finder/customer-stories/Pages/groundbreaking-decanter.aspx"/>
    <hyperlink ref="E67:J67" r:id="rId50" display="Pakinox Heat exchanger reduces energy waste in Korean Oil refinery"/>
    <hyperlink ref="E68:J68" r:id="rId51" display="Pulp and paper mills being converted to Biorefineries.  Page 32 Here Issue 29"/>
    <hyperlink ref="E69:J69" r:id="rId52" display="Sulphur oxide reduction from shipping"/>
    <hyperlink ref="E70:J70" r:id="rId53" display="Potable Water in Mexico Cict.  Page 4 Here Issue 30"/>
    <hyperlink ref="E71:J71" r:id="rId54" display="Air pollution reduced in Marine Industry. Page 11 Here Issue 30"/>
    <hyperlink ref="E73:J73" r:id="rId55" display="http://www.alfalaval.com/solution-finder/customer-stories/Pages/refinery-revolution.aspx"/>
    <hyperlink ref="E72:J72" r:id="rId56" display="Carbon Capture in coal-fired power plants.  Page 16 Here Issue 30"/>
    <hyperlink ref="E74:J74" r:id="rId57" display="Wind Tunnel efficiency in automobile R&amp;D centre"/>
  </hyperlinks>
  <pageMargins left="0.74803149606299213" right="0.74803149606299213" top="0.98425196850393704" bottom="0.62992125984251968" header="0.51181102362204722" footer="0.51181102362204722"/>
  <pageSetup paperSize="9" scale="74" fitToHeight="3" orientation="landscape" horizontalDpi="4294967293" r:id="rId58"/>
  <headerFooter alignWithMargins="0">
    <oddHeader>&amp;L&amp;"Arial,Fet"Alfa Laval Sustainability GRI Report and Cross Reference 2011: PRODUCT RESPONSIBILITY  Page &amp;P of &amp;N&amp;R&amp;"Arial,Fet"Published 31 March 2012</oddHeader>
  </headerFooter>
  <rowBreaks count="2" manualBreakCount="2">
    <brk id="14" max="9" man="1"/>
    <brk id="15" max="16383" man="1"/>
  </rowBreaks>
  <drawing r:id="rId59"/>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Extended Document" ma:contentTypeID="0x010100B4B74586F1644AC9853A0D79A4CADBDE0077C147173999F84191C04992BB7ED817" ma:contentTypeVersion="1" ma:contentTypeDescription="Document Library Content Type" ma:contentTypeScope="" ma:versionID="b51ca26b8cdfe88ab65fdc12d2a4a3de">
  <xsd:schema xmlns:xsd="http://www.w3.org/2001/XMLSchema" xmlns:p="http://schemas.microsoft.com/office/2006/metadata/properties" xmlns:ns2="d515eb16-3b28-4ec0-888d-d069c997c280" xmlns:ns3="http://schemas.microsoft.com/sharepoint/v3/fields" targetNamespace="http://schemas.microsoft.com/office/2006/metadata/properties" ma:root="true" ma:fieldsID="6fdceff27b8f0d0eac04d171998dab2c" ns2:_="" ns3:_="">
    <xsd:import namespace="d515eb16-3b28-4ec0-888d-d069c997c280"/>
    <xsd:import namespace="http://schemas.microsoft.com/sharepoint/v3/fields"/>
    <xsd:element name="properties">
      <xsd:complexType>
        <xsd:sequence>
          <xsd:element name="documentManagement">
            <xsd:complexType>
              <xsd:all>
                <xsd:element ref="ns2:HRZ_TextDescription" minOccurs="0"/>
                <xsd:element ref="ns2:HRZ_ContributorPerson" minOccurs="0"/>
                <xsd:element ref="ns3:HRZ_ReviewStatus" minOccurs="0"/>
              </xsd:all>
            </xsd:complexType>
          </xsd:element>
        </xsd:sequence>
      </xsd:complexType>
    </xsd:element>
  </xsd:schema>
  <xsd:schema xmlns:xsd="http://www.w3.org/2001/XMLSchema" xmlns:dms="http://schemas.microsoft.com/office/2006/documentManagement/types" targetNamespace="d515eb16-3b28-4ec0-888d-d069c997c280" elementFormDefault="qualified">
    <xsd:import namespace="http://schemas.microsoft.com/office/2006/documentManagement/types"/>
    <xsd:element name="HRZ_TextDescription" ma:index="8" nillable="true" ma:displayName="Description" ma:internalName="HRZ_TextDescription">
      <xsd:simpleType>
        <xsd:restriction base="dms:Note"/>
      </xsd:simpleType>
    </xsd:element>
    <xsd:element name="HRZ_ContributorPerson" ma:index="9" nillable="true" ma:displayName="Contributor" ma:list="UserInfo" ma:internalName="HRZ_ContributorPerson">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http://schemas.microsoft.com/sharepoint/v3/fields" elementFormDefault="qualified">
    <xsd:import namespace="http://schemas.microsoft.com/office/2006/documentManagement/types"/>
    <xsd:element name="HRZ_ReviewStatus" ma:index="10" nillable="true" ma:displayName="ReviewStatus" ma:default="Active" ma:format="Dropdown" ma:internalName="HRZ_ReviewStatus">
      <xsd:simpleType>
        <xsd:restriction base="dms:Choice">
          <xsd:enumeration value="Active"/>
          <xsd:enumeration value="Expired"/>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LongProperties xmlns="http://schemas.microsoft.com/office/2006/metadata/longProperties"/>
</file>

<file path=customXml/item4.xml><?xml version="1.0" encoding="utf-8"?>
<p:properties xmlns:p="http://schemas.microsoft.com/office/2006/metadata/properties" xmlns:xsi="http://www.w3.org/2001/XMLSchema-instance">
  <documentManagement>
    <HRZ_TextDescription xmlns="d515eb16-3b28-4ec0-888d-d069c997c280" xsi:nil="true"/>
    <HRZ_ReviewStatus xmlns="http://schemas.microsoft.com/sharepoint/v3/fields">Active</HRZ_ReviewStatus>
    <HRZ_ContributorPerson xmlns="d515eb16-3b28-4ec0-888d-d069c997c280">
      <UserInfo>
        <DisplayName>David Ford</DisplayName>
        <AccountId>28</AccountId>
        <AccountType/>
      </UserInfo>
    </HRZ_ContributorPerson>
  </documentManagement>
</p:properties>
</file>

<file path=customXml/itemProps1.xml><?xml version="1.0" encoding="utf-8"?>
<ds:datastoreItem xmlns:ds="http://schemas.openxmlformats.org/officeDocument/2006/customXml" ds:itemID="{DC2C49F0-47A1-4FF8-A7B5-CD7F1846A33B}"/>
</file>

<file path=customXml/itemProps2.xml><?xml version="1.0" encoding="utf-8"?>
<ds:datastoreItem xmlns:ds="http://schemas.openxmlformats.org/officeDocument/2006/customXml" ds:itemID="{8FF723CC-A27D-43B9-A1CA-962E3E5D895C}"/>
</file>

<file path=customXml/itemProps3.xml><?xml version="1.0" encoding="utf-8"?>
<ds:datastoreItem xmlns:ds="http://schemas.openxmlformats.org/officeDocument/2006/customXml" ds:itemID="{1C69185B-89ED-4E38-A76D-5EC0377A611F}"/>
</file>

<file path=customXml/itemProps4.xml><?xml version="1.0" encoding="utf-8"?>
<ds:datastoreItem xmlns:ds="http://schemas.openxmlformats.org/officeDocument/2006/customXml" ds:itemID="{74F5E106-F80E-4BB0-9EE3-82E6E49B027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91</vt:i4>
      </vt:variant>
    </vt:vector>
  </HeadingPairs>
  <TitlesOfParts>
    <vt:vector size="105" baseType="lpstr">
      <vt:lpstr>Title sheet</vt:lpstr>
      <vt:lpstr>Index</vt:lpstr>
      <vt:lpstr>About this Report</vt:lpstr>
      <vt:lpstr>Introduction</vt:lpstr>
      <vt:lpstr>Economic</vt:lpstr>
      <vt:lpstr>Environment (Manufacturing)</vt:lpstr>
      <vt:lpstr>Environment (Other workshops)</vt:lpstr>
      <vt:lpstr>Environment (Other Indicators)</vt:lpstr>
      <vt:lpstr>Product Responsibility</vt:lpstr>
      <vt:lpstr>Labour Practices</vt:lpstr>
      <vt:lpstr>Human Rights</vt:lpstr>
      <vt:lpstr>Society</vt:lpstr>
      <vt:lpstr>Navigation</vt:lpstr>
      <vt:lpstr>Environment Value Chain Risks</vt:lpstr>
      <vt:lpstr>About</vt:lpstr>
      <vt:lpstr>Add_Enviro</vt:lpstr>
      <vt:lpstr>C_EN29</vt:lpstr>
      <vt:lpstr>C_EN6</vt:lpstr>
      <vt:lpstr>Case_Studies</vt:lpstr>
      <vt:lpstr>Consolidated_data</vt:lpstr>
      <vt:lpstr>Eco</vt:lpstr>
      <vt:lpstr>EN_29_Employees</vt:lpstr>
      <vt:lpstr>EN16s</vt:lpstr>
      <vt:lpstr>EN17m</vt:lpstr>
      <vt:lpstr>EN1m</vt:lpstr>
      <vt:lpstr>EN1s</vt:lpstr>
      <vt:lpstr>EN29c_Employees</vt:lpstr>
      <vt:lpstr>EN29m</vt:lpstr>
      <vt:lpstr>EN3m</vt:lpstr>
      <vt:lpstr>EN3s</vt:lpstr>
      <vt:lpstr>EN4m</vt:lpstr>
      <vt:lpstr>EN4s</vt:lpstr>
      <vt:lpstr>EN8m</vt:lpstr>
      <vt:lpstr>EN8s</vt:lpstr>
      <vt:lpstr>Energy_Efficiency_m</vt:lpstr>
      <vt:lpstr>Gov_comm</vt:lpstr>
      <vt:lpstr>Governance</vt:lpstr>
      <vt:lpstr>GRI_Index</vt:lpstr>
      <vt:lpstr>HR1_Invest_practices</vt:lpstr>
      <vt:lpstr>HR4_Non_discrimination</vt:lpstr>
      <vt:lpstr>HR5_Freedom_of_assoc</vt:lpstr>
      <vt:lpstr>HR6_Child_Labour</vt:lpstr>
      <vt:lpstr>HR7_Forced_labour</vt:lpstr>
      <vt:lpstr>INDEX</vt:lpstr>
      <vt:lpstr>INDEX_ENVIRO</vt:lpstr>
      <vt:lpstr>Intro</vt:lpstr>
      <vt:lpstr>intro_2</vt:lpstr>
      <vt:lpstr>intro_3</vt:lpstr>
      <vt:lpstr>LA1_Employment</vt:lpstr>
      <vt:lpstr>LA10_Training</vt:lpstr>
      <vt:lpstr>LA13_Diversity</vt:lpstr>
      <vt:lpstr>LA4_Labour_management</vt:lpstr>
      <vt:lpstr>LA6_Health_and_safety</vt:lpstr>
      <vt:lpstr>Labour_Practices</vt:lpstr>
      <vt:lpstr>M_EN16</vt:lpstr>
      <vt:lpstr>M_EN22</vt:lpstr>
      <vt:lpstr>M_EN3_EN4</vt:lpstr>
      <vt:lpstr>M_EN5</vt:lpstr>
      <vt:lpstr>Manufact_Top</vt:lpstr>
      <vt:lpstr>Manufacturing</vt:lpstr>
      <vt:lpstr>Materials</vt:lpstr>
      <vt:lpstr>Navigation_1</vt:lpstr>
      <vt:lpstr>O_EN22</vt:lpstr>
      <vt:lpstr>Org_profile</vt:lpstr>
      <vt:lpstr>Other_Indicators</vt:lpstr>
      <vt:lpstr>Other_Indicators_2</vt:lpstr>
      <vt:lpstr>Other_Sites</vt:lpstr>
      <vt:lpstr>PR_Cases</vt:lpstr>
      <vt:lpstr>'About this Report'!Print_Area</vt:lpstr>
      <vt:lpstr>'Environment (Manufacturing)'!Print_Area</vt:lpstr>
      <vt:lpstr>'Environment (Other Indicators)'!Print_Area</vt:lpstr>
      <vt:lpstr>'Environment (Other workshops)'!Print_Area</vt:lpstr>
      <vt:lpstr>'Environment Value Chain Risks'!Print_Area</vt:lpstr>
      <vt:lpstr>Index!Print_Area</vt:lpstr>
      <vt:lpstr>Introduction!Print_Area</vt:lpstr>
      <vt:lpstr>'Product Responsibility'!Print_Area</vt:lpstr>
      <vt:lpstr>'Title sheet'!Print_Area</vt:lpstr>
      <vt:lpstr>'Environment (Manufacturing)'!Print_Titles</vt:lpstr>
      <vt:lpstr>'Environment (Other Indicators)'!Print_Titles</vt:lpstr>
      <vt:lpstr>'Environment (Other workshops)'!Print_Titles</vt:lpstr>
      <vt:lpstr>'Environment Value Chain Risks'!Print_Titles</vt:lpstr>
      <vt:lpstr>'Human Rights'!Print_Titles</vt:lpstr>
      <vt:lpstr>Introduction!Print_Titles</vt:lpstr>
      <vt:lpstr>'Labour Practices'!Print_Titles</vt:lpstr>
      <vt:lpstr>'Product Responsibility'!Print_Titles</vt:lpstr>
      <vt:lpstr>Society!Print_Titles</vt:lpstr>
      <vt:lpstr>Product</vt:lpstr>
      <vt:lpstr>Product_Cases</vt:lpstr>
      <vt:lpstr>Product_top</vt:lpstr>
      <vt:lpstr>Report_para</vt:lpstr>
      <vt:lpstr>Service_Top</vt:lpstr>
      <vt:lpstr>Sites_m</vt:lpstr>
      <vt:lpstr>Sites_s</vt:lpstr>
      <vt:lpstr>SO1_Community</vt:lpstr>
      <vt:lpstr>SO2_Corruption</vt:lpstr>
      <vt:lpstr>SO5_Public_policy</vt:lpstr>
      <vt:lpstr>SO7_Anti_comp</vt:lpstr>
      <vt:lpstr>SO8_Compliance</vt:lpstr>
      <vt:lpstr>Society</vt:lpstr>
      <vt:lpstr>Strat_analy</vt:lpstr>
      <vt:lpstr>TITLE</vt:lpstr>
      <vt:lpstr>Value_Chain</vt:lpstr>
      <vt:lpstr>Value_Chain_top</vt:lpstr>
      <vt:lpstr>VAlue_Chain_Top2</vt:lpstr>
      <vt:lpstr>Water</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GRI_Report_and_Cross_reference_2011v2</dc:title>
  <cp:lastModifiedBy>SELUBAE</cp:lastModifiedBy>
  <cp:lastPrinted>2012-03-29T19:48:05Z</cp:lastPrinted>
  <dcterms:created xsi:type="dcterms:W3CDTF">2010-06-07T12:38:08Z</dcterms:created>
  <dcterms:modified xsi:type="dcterms:W3CDTF">2012-08-17T06:58:13Z</dcterms:modified>
  <cp:contentType>Extended Document</cp:contentTyp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0x010100B4B74586F1644AC9853A0D79A4CADBDE0077C147173999F84191C04992BB7ED817</vt:lpwstr>
  </property>
  <property fmtid="{D5CDD505-2E9C-101B-9397-08002B2CF9AE}" pid="3" name="ContentType">
    <vt:lpwstr>Extended Document</vt:lpwstr>
  </property>
  <property fmtid="{D5CDD505-2E9C-101B-9397-08002B2CF9AE}" pid="4" name="display_urn:schemas-microsoft-com:office:office#HRZ_ContributorPerson">
    <vt:lpwstr>David Ford</vt:lpwstr>
  </property>
  <property fmtid="{D5CDD505-2E9C-101B-9397-08002B2CF9AE}" pid="5" name="HRZ_TextDescription">
    <vt:lpwstr/>
  </property>
  <property fmtid="{D5CDD505-2E9C-101B-9397-08002B2CF9AE}" pid="6" name="HRZ_ReviewStatus">
    <vt:lpwstr>Active</vt:lpwstr>
  </property>
  <property fmtid="{D5CDD505-2E9C-101B-9397-08002B2CF9AE}" pid="7" name="HRZ_ContributorPerson">
    <vt:lpwstr>28</vt:lpwstr>
  </property>
</Properties>
</file>